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8"/>
  <workbookPr/>
  <mc:AlternateContent xmlns:mc="http://schemas.openxmlformats.org/markup-compatibility/2006">
    <mc:Choice Requires="x15">
      <x15ac:absPath xmlns:x15ac="http://schemas.microsoft.com/office/spreadsheetml/2010/11/ac" url="\\KOZFS28.intranet.nav.gov.hu\start2\OsztalyIDRIVE\o52_240002\f52_240001 Tervezési és Elemzési Főosztály\NAV Évkönyv\1_NAV évkönyv2019\Átadásra\HAT\"/>
    </mc:Choice>
  </mc:AlternateContent>
  <xr:revisionPtr revIDLastSave="0" documentId="8_{9A0D33CD-D4CF-45BB-907D-59DFA13BE0B2}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_ellenőrzési tev.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Key1" localSheetId="0" hidden="1">'[1]42. sz. c (2002.) tan.'!#REF!</definedName>
    <definedName name="_Order1" hidden="1">0</definedName>
    <definedName name="_Sort" localSheetId="0" hidden="1">'[1]42. sz. c (2002.) tan.'!#REF!</definedName>
    <definedName name="akttart" localSheetId="0">#REF!</definedName>
    <definedName name="akttart">#REF!</definedName>
    <definedName name="akttart2" localSheetId="0">#REF!</definedName>
    <definedName name="akttart2">#REF!</definedName>
    <definedName name="aláírók" localSheetId="0">#REF!</definedName>
    <definedName name="aláírók">#REF!</definedName>
    <definedName name="Bács" localSheetId="0">[2]Ritának1!$BC$1:$BO$110</definedName>
    <definedName name="Bács">[3]Ritának1!$BC$1:$BO$110</definedName>
    <definedName name="Baranya" localSheetId="0">[2]Ritának1!$AP$1:$BB$110</definedName>
    <definedName name="Baranya">[3]Ritának1!$AP$1:$BB$110</definedName>
    <definedName name="Békés" localSheetId="0">[2]Ritának1!$BP$1:$CB$110</definedName>
    <definedName name="Békés">[3]Ritának1!$BP$1:$CB$110</definedName>
    <definedName name="Borsod" localSheetId="0">[2]Ritának1!$CC$1:$CO$110</definedName>
    <definedName name="Borsod">[3]Ritának1!$CC$1:$CO$110</definedName>
    <definedName name="CC" localSheetId="0" hidden="1">'[1]42. sz. c (2002.) tan.'!#REF!</definedName>
    <definedName name="CC" hidden="1">'[1]42. sz. c (2002.) tan.'!#REF!</definedName>
    <definedName name="ccccc">'[4]V.002-22-30'!$B$2:$B$2</definedName>
    <definedName name="Csongrád" localSheetId="0">[2]Ritának1!$CP$1:$DB$110</definedName>
    <definedName name="Csongrád">[3]Ritának1!$CP$1:$DB$110</definedName>
    <definedName name="DélBp" localSheetId="0">#REF!</definedName>
    <definedName name="DélBp">#REF!</definedName>
    <definedName name="egy" localSheetId="0" hidden="1">'[5]Munka 1'!#REF!</definedName>
    <definedName name="egy" hidden="1">'[6]Munka 1'!#REF!</definedName>
    <definedName name="ÉszakBp" localSheetId="0">#REF!</definedName>
    <definedName name="ÉszakBp">#REF!</definedName>
    <definedName name="excel">[7]Ritának1!$EP$1:$FB$110</definedName>
    <definedName name="Fejér" localSheetId="0">[2]Ritának1!$DC$1:$DO$110</definedName>
    <definedName name="Fejér">[3]Ritának1!$DC$1:$DO$110</definedName>
    <definedName name="Fi" localSheetId="0">'[8]2007.éves-V.001-17-50'!#REF!</definedName>
    <definedName name="Fi">'[9]ellenőrzési kapacitás'!#REF!</definedName>
    <definedName name="fu">'[10]V.011-00-50'!$A$3</definedName>
    <definedName name="FVFbeszamolo4mell" localSheetId="0" hidden="1">'[11]42. sz. c (2002.) tan.'!#REF!</definedName>
    <definedName name="FVFbeszamolo4mell" hidden="1">'[11]42. sz. c (2002.) tan.'!#REF!</definedName>
    <definedName name="gh" localSheetId="0">[12]Ritának!#REF!</definedName>
    <definedName name="gh">[13]Ritának!#REF!</definedName>
    <definedName name="GRAFezt" localSheetId="0">'[14]ellenőrzési kapacitás'!#REF!</definedName>
    <definedName name="GRAFezt">'[9]ellenőrzési kapacitás'!#REF!</definedName>
    <definedName name="grafGyurcsanyhoz" localSheetId="0">'[14]ellenőrzési kapacitás'!#REF!</definedName>
    <definedName name="grafGyurcsanyhoz">'[9]ellenőrzési kapacitás'!#REF!</definedName>
    <definedName name="Győr" localSheetId="0">[2]Ritának1!$DP$1:$EB$110</definedName>
    <definedName name="Győr">[3]Ritának1!$DP$1:$EB$110</definedName>
    <definedName name="Hajdú" localSheetId="0">[2]Ritának1!$EC$1:$EO$110</definedName>
    <definedName name="Hajdú">[3]Ritának1!$EC$1:$EO$110</definedName>
    <definedName name="Heves" localSheetId="0">[2]Ritának1!$EP$1:$FB$110</definedName>
    <definedName name="Heves">[3]Ritának1!$EP$1:$FB$110</definedName>
    <definedName name="Hivatal" localSheetId="0">[2]Ritának1!$C$1:$O$110</definedName>
    <definedName name="Hivatal">[3]Ritának1!$C$1:$O$110</definedName>
    <definedName name="igadat" localSheetId="0">#REF!</definedName>
    <definedName name="igadat">#REF!</definedName>
    <definedName name="jkkoé" localSheetId="0">#REF!</definedName>
    <definedName name="jkkoé">#REF!</definedName>
    <definedName name="KAIG" localSheetId="0">[2]Ritának2!$CC$1:$CO$110</definedName>
    <definedName name="KAIG">[3]Ritának2!$CC$1:$CO$110</definedName>
    <definedName name="KeletBp" localSheetId="0">#REF!</definedName>
    <definedName name="KeletBp">#REF!</definedName>
    <definedName name="kiug" localSheetId="0" hidden="1">[15]összesen!#REF!</definedName>
    <definedName name="kiug" hidden="1">[15]összesen!#REF!</definedName>
    <definedName name="Komárom" localSheetId="0">[2]Ritának1!$FC$1:$FO$110</definedName>
    <definedName name="Komárom">[3]Ritának1!$FC$1:$FO$110</definedName>
    <definedName name="LL" localSheetId="0">#REF!</definedName>
    <definedName name="LL">#REF!</definedName>
    <definedName name="MM" localSheetId="0">#REF!</definedName>
    <definedName name="MM">#REF!</definedName>
    <definedName name="netto" localSheetId="0" hidden="1">'[5]Munka 1'!#REF!</definedName>
    <definedName name="netto" hidden="1">'[6]Munka 1'!#REF!</definedName>
    <definedName name="Nógrád" localSheetId="0">[2]Ritának1!$FP$1:$GB$110</definedName>
    <definedName name="Nógrád">[3]Ritának1!$FP$1:$GB$110</definedName>
    <definedName name="_xlnm.Print_Titles" localSheetId="0">'H_ellenőrzési tev.'!$C:$C</definedName>
    <definedName name="_xlnm.Print_Area" localSheetId="0">'H_ellenőrzési tev.'!$A$1:$AA$23</definedName>
    <definedName name="Oktatás" localSheetId="0">[2]Ritának1!$AC$1:$AO$110</definedName>
    <definedName name="Oktatás">[3]Ritának1!$AC$1:$AO$110</definedName>
    <definedName name="OLL" localSheetId="0">#REF!</definedName>
    <definedName name="OLL">#REF!</definedName>
    <definedName name="OPO">[16]Ritának2!$P$1:$AB$110</definedName>
    <definedName name="összes" localSheetId="0">#REF!</definedName>
    <definedName name="összes">#REF!</definedName>
    <definedName name="Pest" localSheetId="0">[12]Ritának!#REF!</definedName>
    <definedName name="Pest">[17]Ritának!#REF!</definedName>
    <definedName name="ppest" localSheetId="0">[12]Ritának!#REF!</definedName>
    <definedName name="ppest">[17]Ritának!#REF!</definedName>
    <definedName name="sasasas" localSheetId="0" hidden="1">'[18]42. sz. c (2002.) tan.'!#REF!</definedName>
    <definedName name="sasasas" hidden="1">'[18]42. sz. c (2002.) tan.'!#REF!</definedName>
    <definedName name="sdASAn" localSheetId="0" hidden="1">'[18]42. sz. c (2002.) tan.'!#REF!</definedName>
    <definedName name="sdASAn" hidden="1">'[18]42. sz. c (2002.) tan.'!#REF!</definedName>
    <definedName name="Somogy" localSheetId="0">[12]Ritának!#REF!</definedName>
    <definedName name="Somogy">[17]Ritának!#REF!</definedName>
    <definedName name="sorok_azonÖsszes_ell_legm_szint" localSheetId="0">#REF!</definedName>
    <definedName name="sorok_azonÖsszes_ell_legm_szint">#REF!</definedName>
    <definedName name="Szabolcs" localSheetId="0">[12]Ritának!#REF!</definedName>
    <definedName name="Szabolcs">[17]Ritának!#REF!</definedName>
    <definedName name="Szolnok" localSheetId="0">[12]Ritának!#REF!</definedName>
    <definedName name="Szolnok">[17]Ritának!#REF!</definedName>
    <definedName name="SZTADI" localSheetId="0">[2]Ritának1!$P$1:$AB$110</definedName>
    <definedName name="SZTADI">[3]Ritának1!$P$1:$AB$110</definedName>
    <definedName name="táblacím" localSheetId="0">#REF!</definedName>
    <definedName name="táblacím">#REF!</definedName>
    <definedName name="Tolna" localSheetId="0">[12]Ritának!#REF!</definedName>
    <definedName name="Tolna">[17]Ritának!#REF!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3" i="8" l="1"/>
  <c r="Z21" i="8"/>
  <c r="AA21" i="8" s="1"/>
  <c r="AA20" i="8"/>
  <c r="AA19" i="8"/>
  <c r="AA16" i="8"/>
  <c r="AA15" i="8"/>
  <c r="AA14" i="8"/>
  <c r="AA13" i="8"/>
  <c r="AA12" i="8"/>
  <c r="AA11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AA9" i="8"/>
  <c r="AA8" i="8"/>
  <c r="AA7" i="8"/>
  <c r="Z6" i="8"/>
  <c r="Z17" i="8" s="1"/>
  <c r="Y6" i="8"/>
  <c r="Y17" i="8" s="1"/>
  <c r="X6" i="8"/>
  <c r="X17" i="8" s="1"/>
  <c r="W6" i="8"/>
  <c r="W17" i="8" s="1"/>
  <c r="V6" i="8"/>
  <c r="V17" i="8" s="1"/>
  <c r="U6" i="8"/>
  <c r="U17" i="8" s="1"/>
  <c r="T6" i="8"/>
  <c r="T17" i="8" s="1"/>
  <c r="S6" i="8"/>
  <c r="S17" i="8" s="1"/>
  <c r="R6" i="8"/>
  <c r="R17" i="8" s="1"/>
  <c r="Q6" i="8"/>
  <c r="Q17" i="8" s="1"/>
  <c r="P6" i="8"/>
  <c r="P17" i="8" s="1"/>
  <c r="O6" i="8"/>
  <c r="O17" i="8" s="1"/>
  <c r="N6" i="8"/>
  <c r="N17" i="8" s="1"/>
  <c r="M6" i="8"/>
  <c r="M17" i="8" s="1"/>
  <c r="L6" i="8"/>
  <c r="L17" i="8" s="1"/>
  <c r="K6" i="8"/>
  <c r="K17" i="8" s="1"/>
  <c r="J6" i="8"/>
  <c r="J17" i="8" s="1"/>
  <c r="I6" i="8"/>
  <c r="I17" i="8" s="1"/>
  <c r="H6" i="8"/>
  <c r="H17" i="8" s="1"/>
  <c r="G6" i="8"/>
  <c r="G17" i="8" s="1"/>
  <c r="F6" i="8"/>
  <c r="F17" i="8" s="1"/>
  <c r="E6" i="8"/>
  <c r="E17" i="8" s="1"/>
  <c r="D6" i="8"/>
  <c r="AA6" i="8" s="1"/>
  <c r="AA10" i="8" l="1"/>
  <c r="D17" i="8"/>
  <c r="AA17" i="8" s="1"/>
</calcChain>
</file>

<file path=xl/sharedStrings.xml><?xml version="1.0" encoding="utf-8"?>
<sst xmlns="http://schemas.openxmlformats.org/spreadsheetml/2006/main" count="47" uniqueCount="47">
  <si>
    <t>Az adóhatóság ellenőrzési tevékenységének kiemelt mutatószámai 2019. évben igazgatóságonként</t>
  </si>
  <si>
    <t xml:space="preserve">M e g n e v e z é s                                                           </t>
  </si>
  <si>
    <t>I g a z g a t ó s á g o n k é n t i   b o n t á s</t>
  </si>
  <si>
    <t>Észak-Budapesti Adó- és Vámigazgatóság</t>
  </si>
  <si>
    <t>Kelet-Budapesti Adó- és Vámigazgatóság</t>
  </si>
  <si>
    <t>Dél-Budapesti Adó- és Vámigazgatóság</t>
  </si>
  <si>
    <t>Pest Megyei Adó- és Vámigazgatóság</t>
  </si>
  <si>
    <t>Borsod-Abaúj-Zemplén Megyei Adó- és Vámigazgatóság</t>
  </si>
  <si>
    <t>Heves Megyei Adó- és Vámigazgatóság</t>
  </si>
  <si>
    <t>Nógrád Megyei Adó- és Vámigazgatóság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</si>
  <si>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</si>
  <si>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</si>
  <si>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</si>
  <si>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</si>
  <si>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</si>
  <si>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Csongrád Megyei Adó- és Vámigazgatóság</t>
  </si>
  <si>
    <t>Győr-Moson-Sopron Megyei Adó- és Vámigazgatóság</t>
  </si>
  <si>
    <t>Vas Megyei Adó- és Vámigazgatóság</t>
  </si>
  <si>
    <t>Zala Megyei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</si>
  <si>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</si>
  <si>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</si>
  <si>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</si>
  <si>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</si>
  <si>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</si>
  <si>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</si>
  <si>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Kiemelt Adó- és Vámigazgatóság</t>
  </si>
  <si>
    <t>Országos összesen</t>
  </si>
  <si>
    <t>E l l e n ő r z é s i   d a r a b s z á m o k</t>
  </si>
  <si>
    <t>Adóellenőrzések</t>
  </si>
  <si>
    <t>ebből: Utólagos adó-, támogatásnem ellenőrzés (kiut. előtti. ell. nélkül)</t>
  </si>
  <si>
    <t>Kiutalás előtti ellenőrzés</t>
  </si>
  <si>
    <t>Záró ellenőrzés</t>
  </si>
  <si>
    <t>Jogkövetési vizsgálatok</t>
  </si>
  <si>
    <t>ebből: Egyes adókötelezettségek teljesítésére irányuló ellenőrzés</t>
  </si>
  <si>
    <t>Adatok gyűjtését célzó, illetve egyes gazdasági események valódiságának vizsgálatára irányuló ell.</t>
  </si>
  <si>
    <t>Perelőkészítésre irányuló ellenőrzés</t>
  </si>
  <si>
    <t>Ismételt ellenőrzések</t>
  </si>
  <si>
    <r>
      <t>Egyéb ellenőrzések</t>
    </r>
    <r>
      <rPr>
        <sz val="12"/>
        <rFont val="Times New Roman"/>
        <family val="1"/>
        <charset val="238"/>
      </rPr>
      <t xml:space="preserve"> (pl. szja 1+1%)</t>
    </r>
  </si>
  <si>
    <t>Meghiúsult ellenőrzések</t>
  </si>
  <si>
    <t>Mindösszesen</t>
  </si>
  <si>
    <t>M e g á l l a p í t á s o k</t>
  </si>
  <si>
    <t>Nettó adókülönbözet (millió Ft)</t>
  </si>
  <si>
    <t>Véglegessé vált adókülönbözet  (millió Ft)</t>
  </si>
  <si>
    <t>Összes véglegessé vált visszatartás (millió Ft) *</t>
  </si>
  <si>
    <t>Szankciók</t>
  </si>
  <si>
    <t>Adóbírság, mulasztási bírság, késedelmi pótlék (millió Ft)</t>
  </si>
  <si>
    <t>* A KAVIG adata az ellenőrzésekhez kapcsolódó visszatartáson túl magában foglalja a külföldi adóalanyok esetében elutasított összegeket 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</si>
</sst>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name val="Times New Roman CE"/>
      <charset val="238"/>
    </font>
    <font>
      <sz val="12"/>
      <color indexed="1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1"/>
      <name val="Arial"/>
      <family val="2"/>
      <charset val="238"/>
    </font>
    <font>
      <b/>
      <sz val="14"/>
      <color theme="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4"/>
      <color rgb="FFC0000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MS Sans Serif"/>
      <family val="2"/>
      <charset val="238"/>
    </font>
    <font>
      <sz val="12"/>
      <color indexed="12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0" fontId="5" fillId="0" borderId="0"/>
    <xf numFmtId="0" fontId="7" fillId="0" borderId="0"/>
    <xf numFmtId="0" fontId="8" fillId="0" borderId="0"/>
    <xf numFmtId="0" fontId="10" fillId="0" borderId="0"/>
    <xf numFmtId="0" fontId="6" fillId="0" borderId="0"/>
    <xf numFmtId="0" fontId="16" fillId="0" borderId="0"/>
    <xf numFmtId="0" fontId="16" fillId="0" borderId="0"/>
    <xf numFmtId="0" fontId="26" fillId="0" borderId="0"/>
    <xf numFmtId="0" fontId="1" fillId="0" borderId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</cellStyleXfs>
  <cellXfs count="57">
    <xf numFmtId="0" fontId="0" fillId="0" borderId="0" xfId="0"/>
    <xf numFmtId="0" fontId="11" fillId="0" borderId="0" xfId="6" applyFont="1"/>
    <xf numFmtId="49" fontId="12" fillId="0" borderId="0" xfId="6" applyNumberFormat="1" applyFont="1" applyAlignment="1">
      <alignment horizontal="center"/>
    </xf>
    <xf numFmtId="0" fontId="13" fillId="0" borderId="0" xfId="6" applyFont="1"/>
    <xf numFmtId="49" fontId="14" fillId="0" borderId="0" xfId="6" applyNumberFormat="1" applyFont="1" applyAlignment="1">
      <alignment horizontal="left"/>
    </xf>
    <xf numFmtId="49" fontId="13" fillId="0" borderId="0" xfId="6" applyNumberFormat="1" applyFont="1"/>
    <xf numFmtId="3" fontId="17" fillId="3" borderId="2" xfId="8" applyNumberFormat="1" applyFont="1" applyFill="1" applyBorder="1" applyAlignment="1">
      <alignment horizontal="center" vertical="center" wrapText="1"/>
    </xf>
    <xf numFmtId="0" fontId="18" fillId="0" borderId="0" xfId="6" applyFont="1"/>
    <xf numFmtId="0" fontId="15" fillId="3" borderId="3" xfId="7" applyFont="1" applyFill="1" applyBorder="1" applyAlignment="1">
      <alignment horizontal="center" vertical="center" wrapText="1"/>
    </xf>
    <xf numFmtId="0" fontId="17" fillId="3" borderId="3" xfId="8" applyFont="1" applyFill="1" applyBorder="1" applyAlignment="1">
      <alignment horizontal="center" vertical="center" wrapText="1"/>
    </xf>
    <xf numFmtId="3" fontId="18" fillId="0" borderId="3" xfId="6" applyNumberFormat="1" applyFont="1" applyBorder="1" applyAlignment="1">
      <alignment vertical="center" wrapText="1"/>
    </xf>
    <xf numFmtId="3" fontId="18" fillId="0" borderId="3" xfId="6" applyNumberFormat="1" applyFont="1" applyBorder="1" applyAlignment="1">
      <alignment vertical="center"/>
    </xf>
    <xf numFmtId="3" fontId="14" fillId="0" borderId="3" xfId="6" applyNumberFormat="1" applyFont="1" applyBorder="1" applyAlignment="1">
      <alignment vertical="center"/>
    </xf>
    <xf numFmtId="3" fontId="18" fillId="0" borderId="0" xfId="6" applyNumberFormat="1" applyFont="1"/>
    <xf numFmtId="3" fontId="3" fillId="0" borderId="3" xfId="6" applyNumberFormat="1" applyFont="1" applyBorder="1" applyAlignment="1">
      <alignment horizontal="left" vertical="center" wrapText="1" indent="1"/>
    </xf>
    <xf numFmtId="3" fontId="3" fillId="0" borderId="3" xfId="6" applyNumberFormat="1" applyFont="1" applyBorder="1" applyAlignment="1">
      <alignment vertical="center"/>
    </xf>
    <xf numFmtId="3" fontId="13" fillId="0" borderId="3" xfId="6" applyNumberFormat="1" applyFont="1" applyBorder="1" applyAlignment="1">
      <alignment vertical="center"/>
    </xf>
    <xf numFmtId="3" fontId="3" fillId="0" borderId="0" xfId="6" applyNumberFormat="1" applyFont="1"/>
    <xf numFmtId="3" fontId="4" fillId="0" borderId="0" xfId="6" applyNumberFormat="1" applyFont="1"/>
    <xf numFmtId="3" fontId="3" fillId="0" borderId="3" xfId="6" applyNumberFormat="1" applyFont="1" applyBorder="1" applyAlignment="1">
      <alignment horizontal="left" vertical="center" wrapText="1" indent="4"/>
    </xf>
    <xf numFmtId="3" fontId="13" fillId="0" borderId="0" xfId="6" applyNumberFormat="1" applyFont="1"/>
    <xf numFmtId="3" fontId="18" fillId="2" borderId="4" xfId="6" applyNumberFormat="1" applyFont="1" applyFill="1" applyBorder="1" applyAlignment="1">
      <alignment horizontal="left" vertical="center" wrapText="1"/>
    </xf>
    <xf numFmtId="3" fontId="18" fillId="2" borderId="4" xfId="6" applyNumberFormat="1" applyFont="1" applyFill="1" applyBorder="1" applyAlignment="1">
      <alignment vertical="center"/>
    </xf>
    <xf numFmtId="3" fontId="14" fillId="2" borderId="4" xfId="6" applyNumberFormat="1" applyFont="1" applyFill="1" applyBorder="1" applyAlignment="1">
      <alignment vertical="center"/>
    </xf>
    <xf numFmtId="49" fontId="13" fillId="0" borderId="0" xfId="6" applyNumberFormat="1" applyFont="1" applyAlignment="1">
      <alignment horizontal="left" vertical="center" wrapText="1" indent="1"/>
    </xf>
    <xf numFmtId="3" fontId="19" fillId="0" borderId="0" xfId="6" applyNumberFormat="1" applyFont="1" applyAlignment="1">
      <alignment vertical="center"/>
    </xf>
    <xf numFmtId="3" fontId="20" fillId="0" borderId="0" xfId="6" applyNumberFormat="1" applyFont="1" applyAlignment="1">
      <alignment vertical="center"/>
    </xf>
    <xf numFmtId="49" fontId="18" fillId="0" borderId="2" xfId="6" applyNumberFormat="1" applyFont="1" applyBorder="1" applyAlignment="1">
      <alignment horizontal="left" vertical="center" wrapText="1" indent="1"/>
    </xf>
    <xf numFmtId="3" fontId="13" fillId="0" borderId="2" xfId="6" applyNumberFormat="1" applyFont="1" applyBorder="1" applyAlignment="1">
      <alignment vertical="center"/>
    </xf>
    <xf numFmtId="3" fontId="21" fillId="0" borderId="2" xfId="6" applyNumberFormat="1" applyFont="1" applyBorder="1" applyAlignment="1">
      <alignment vertical="center"/>
    </xf>
    <xf numFmtId="0" fontId="18" fillId="0" borderId="0" xfId="6" applyFont="1" applyAlignment="1">
      <alignment vertical="center"/>
    </xf>
    <xf numFmtId="3" fontId="18" fillId="0" borderId="0" xfId="6" applyNumberFormat="1" applyFont="1" applyAlignment="1">
      <alignment vertical="center"/>
    </xf>
    <xf numFmtId="49" fontId="18" fillId="0" borderId="3" xfId="6" applyNumberFormat="1" applyFont="1" applyBorder="1" applyAlignment="1">
      <alignment horizontal="left" vertical="center" wrapText="1" indent="1"/>
    </xf>
    <xf numFmtId="3" fontId="21" fillId="0" borderId="3" xfId="6" applyNumberFormat="1" applyFont="1" applyBorder="1" applyAlignment="1">
      <alignment vertical="center"/>
    </xf>
    <xf numFmtId="49" fontId="18" fillId="0" borderId="4" xfId="6" applyNumberFormat="1" applyFont="1" applyBorder="1" applyAlignment="1">
      <alignment horizontal="left" vertical="center" wrapText="1" indent="1"/>
    </xf>
    <xf numFmtId="3" fontId="13" fillId="0" borderId="4" xfId="6" applyNumberFormat="1" applyFont="1" applyBorder="1" applyAlignment="1">
      <alignment vertical="center"/>
    </xf>
    <xf numFmtId="3" fontId="21" fillId="0" borderId="4" xfId="6" applyNumberFormat="1" applyFont="1" applyBorder="1" applyAlignment="1">
      <alignment vertical="center"/>
    </xf>
    <xf numFmtId="0" fontId="23" fillId="0" borderId="0" xfId="6" applyFont="1" applyAlignment="1">
      <alignment vertical="center"/>
    </xf>
    <xf numFmtId="0" fontId="23" fillId="0" borderId="0" xfId="6" applyFont="1"/>
    <xf numFmtId="0" fontId="24" fillId="0" borderId="0" xfId="6" applyFont="1"/>
    <xf numFmtId="0" fontId="25" fillId="0" borderId="1" xfId="6" applyFont="1" applyBorder="1" applyAlignment="1">
      <alignment horizontal="center" vertical="center" textRotation="90"/>
    </xf>
    <xf numFmtId="49" fontId="18" fillId="0" borderId="1" xfId="6" applyNumberFormat="1" applyFont="1" applyBorder="1" applyAlignment="1">
      <alignment horizontal="left" vertical="center" wrapText="1" indent="1"/>
    </xf>
    <xf numFmtId="3" fontId="13" fillId="0" borderId="1" xfId="6" applyNumberFormat="1" applyFont="1" applyBorder="1" applyAlignment="1">
      <alignment vertical="center"/>
    </xf>
    <xf numFmtId="3" fontId="21" fillId="0" borderId="1" xfId="6" applyNumberFormat="1" applyFont="1" applyBorder="1" applyAlignment="1">
      <alignment vertical="center"/>
    </xf>
    <xf numFmtId="0" fontId="3" fillId="0" borderId="0" xfId="6" applyFont="1"/>
    <xf numFmtId="0" fontId="13" fillId="0" borderId="0" xfId="0" applyFont="1"/>
    <xf numFmtId="49" fontId="15" fillId="3" borderId="2" xfId="6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3" fontId="15" fillId="3" borderId="1" xfId="7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3" fontId="18" fillId="0" borderId="3" xfId="6" applyNumberFormat="1" applyFont="1" applyBorder="1" applyAlignment="1">
      <alignment horizontal="center" vertical="center" textRotation="90"/>
    </xf>
    <xf numFmtId="0" fontId="9" fillId="0" borderId="3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18" fillId="0" borderId="2" xfId="6" applyFont="1" applyBorder="1" applyAlignment="1">
      <alignment horizontal="center" vertical="center" textRotation="90"/>
    </xf>
    <xf numFmtId="0" fontId="22" fillId="0" borderId="3" xfId="0" applyFont="1" applyBorder="1" applyAlignment="1">
      <alignment horizontal="center" vertical="center" textRotation="90"/>
    </xf>
    <xf numFmtId="0" fontId="22" fillId="0" borderId="4" xfId="0" applyFont="1" applyBorder="1" applyAlignment="1">
      <alignment horizontal="center" vertical="center" textRotation="90"/>
    </xf>
  </cellXfs>
  <cellStyles count="17">
    <cellStyle name="Hivatkozás 2" xfId="14" xr:uid="{00000000-0005-0000-0000-000000000000}"/>
    <cellStyle name="Normál" xfId="0" builtinId="0"/>
    <cellStyle name="Normál 10" xfId="3" xr:uid="{00000000-0005-0000-0000-000002000000}"/>
    <cellStyle name="Normál 11" xfId="7" xr:uid="{00000000-0005-0000-0000-000003000000}"/>
    <cellStyle name="Normál 11 3" xfId="8" xr:uid="{00000000-0005-0000-0000-000004000000}"/>
    <cellStyle name="Normál 12" xfId="16" xr:uid="{00000000-0005-0000-0000-000005000000}"/>
    <cellStyle name="Normál 15" xfId="10" xr:uid="{00000000-0005-0000-0000-000006000000}"/>
    <cellStyle name="Normál 2" xfId="1" xr:uid="{00000000-0005-0000-0000-000007000000}"/>
    <cellStyle name="Normál 2 2" xfId="9" xr:uid="{00000000-0005-0000-0000-000008000000}"/>
    <cellStyle name="Normál 2 2 2" xfId="12" xr:uid="{00000000-0005-0000-0000-000009000000}"/>
    <cellStyle name="Normál 2 3" xfId="11" xr:uid="{00000000-0005-0000-0000-00000A000000}"/>
    <cellStyle name="Normál 2 4" xfId="15" xr:uid="{00000000-0005-0000-0000-00000B000000}"/>
    <cellStyle name="Normál 3" xfId="2" xr:uid="{00000000-0005-0000-0000-00000C000000}"/>
    <cellStyle name="Normál 3 2 2 2 2" xfId="4" xr:uid="{00000000-0005-0000-0000-00000D000000}"/>
    <cellStyle name="Normál 9" xfId="5" xr:uid="{00000000-0005-0000-0000-00000E000000}"/>
    <cellStyle name="Normál_evkönyvtabla_ujstr2003BABOTH" xfId="6" xr:uid="{00000000-0005-0000-0000-00000F000000}"/>
    <cellStyle name="Százalék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BESZAMOLO\2008\Fook\02nev\Humpol\BR-S0806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0695\LOCALS~1\Temp\C.Lotus.Notes.Data\hatteranyagELNOKnek2005dec15iigertreKEPEI2005dec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2005\letszam2005\2005-eves\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Xls\1999\ZARASOK\Augusztus\Befolyt9998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0695\LOCALS~1\Temp\C.Lotus.Notes.Data\~0681687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.éves-V.001-17-50"/>
      <sheetName val="2008éves V.001-17-50"/>
      <sheetName val="Országos 2003-2008. "/>
    </sheetNames>
    <sheetDataSet>
      <sheetData sheetId="0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AJ34"/>
  <sheetViews>
    <sheetView tabSelected="1" zoomScale="70" zoomScaleNormal="70" workbookViewId="0">
      <pane xSplit="3" ySplit="5" topLeftCell="D6" activePane="bottomRight" state="frozen"/>
      <selection pane="bottomRight" activeCell="B2" sqref="B2"/>
      <selection pane="bottomLeft" activeCell="A4" sqref="A4"/>
      <selection pane="topRight" activeCell="C1" sqref="C1"/>
    </sheetView>
  </sheetViews>
  <sheetFormatPr defaultColWidth="8" defaultRowHeight="14.1" customHeight="1"/>
  <cols>
    <col min="1" max="1" width="2.625" style="3" customWidth="1"/>
    <col min="2" max="2" width="4.125" style="3" customWidth="1"/>
    <col min="3" max="3" width="68.25" style="5" customWidth="1"/>
    <col min="4" max="26" width="14.875" style="3" customWidth="1"/>
    <col min="27" max="27" width="29.375" style="3" customWidth="1"/>
    <col min="28" max="28" width="2.5" style="3" customWidth="1"/>
    <col min="29" max="16384" width="8" style="3"/>
  </cols>
  <sheetData>
    <row r="1" spans="2:36" s="1" customFormat="1" ht="15.75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  <c r="AE1" s="3"/>
      <c r="AF1" s="3"/>
      <c r="AG1" s="3"/>
      <c r="AH1" s="3"/>
      <c r="AI1" s="3"/>
      <c r="AJ1" s="3"/>
    </row>
    <row r="2" spans="2:36" s="1" customFormat="1" ht="18.75">
      <c r="B2" s="4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  <c r="AD2" s="3"/>
      <c r="AE2" s="3"/>
      <c r="AF2" s="3"/>
      <c r="AG2" s="3"/>
      <c r="AH2" s="3"/>
      <c r="AI2" s="3"/>
      <c r="AJ2" s="3"/>
    </row>
    <row r="3" spans="2:36" ht="15.75"/>
    <row r="4" spans="2:36" s="7" customFormat="1" ht="15.2" customHeight="1">
      <c r="B4" s="46" t="s">
        <v>1</v>
      </c>
      <c r="C4" s="47"/>
      <c r="D4" s="49" t="s">
        <v>2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6"/>
    </row>
    <row r="5" spans="2:36" s="7" customFormat="1" ht="99" customHeight="1">
      <c r="B5" s="48"/>
      <c r="C5" s="48"/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8" t="s">
        <v>16</v>
      </c>
      <c r="R5" s="8" t="s">
        <v>17</v>
      </c>
      <c r="S5" s="8" t="s">
        <v>18</v>
      </c>
      <c r="T5" s="8" t="s">
        <v>19</v>
      </c>
      <c r="U5" s="8" t="s">
        <v>20</v>
      </c>
      <c r="V5" s="8" t="s">
        <v>21</v>
      </c>
      <c r="W5" s="8" t="s">
        <v>22</v>
      </c>
      <c r="X5" s="8" t="s">
        <v>23</v>
      </c>
      <c r="Y5" s="8" t="s">
        <v>24</v>
      </c>
      <c r="Z5" s="8" t="s">
        <v>25</v>
      </c>
      <c r="AA5" s="9" t="s">
        <v>26</v>
      </c>
    </row>
    <row r="6" spans="2:36" s="13" customFormat="1" ht="43.15" customHeight="1">
      <c r="B6" s="51" t="s">
        <v>27</v>
      </c>
      <c r="C6" s="10" t="s">
        <v>28</v>
      </c>
      <c r="D6" s="11">
        <f>D7+D8+D9</f>
        <v>1151</v>
      </c>
      <c r="E6" s="11">
        <f t="shared" ref="E6:Z6" si="0">E7+E8+E9</f>
        <v>1121</v>
      </c>
      <c r="F6" s="11">
        <f t="shared" si="0"/>
        <v>640</v>
      </c>
      <c r="G6" s="11">
        <f t="shared" si="0"/>
        <v>1320</v>
      </c>
      <c r="H6" s="11">
        <f t="shared" si="0"/>
        <v>698</v>
      </c>
      <c r="I6" s="11">
        <f t="shared" si="0"/>
        <v>461</v>
      </c>
      <c r="J6" s="11">
        <f t="shared" si="0"/>
        <v>156</v>
      </c>
      <c r="K6" s="11">
        <f t="shared" si="0"/>
        <v>572</v>
      </c>
      <c r="L6" s="11">
        <f t="shared" si="0"/>
        <v>325</v>
      </c>
      <c r="M6" s="11">
        <f t="shared" si="0"/>
        <v>573</v>
      </c>
      <c r="N6" s="11">
        <f t="shared" si="0"/>
        <v>419</v>
      </c>
      <c r="O6" s="11">
        <f t="shared" si="0"/>
        <v>238</v>
      </c>
      <c r="P6" s="11">
        <f t="shared" si="0"/>
        <v>338</v>
      </c>
      <c r="Q6" s="11">
        <f t="shared" si="0"/>
        <v>917</v>
      </c>
      <c r="R6" s="11">
        <f t="shared" si="0"/>
        <v>434</v>
      </c>
      <c r="S6" s="11">
        <f t="shared" si="0"/>
        <v>362</v>
      </c>
      <c r="T6" s="11">
        <f t="shared" si="0"/>
        <v>435</v>
      </c>
      <c r="U6" s="11">
        <f t="shared" si="0"/>
        <v>364</v>
      </c>
      <c r="V6" s="11">
        <f t="shared" si="0"/>
        <v>297</v>
      </c>
      <c r="W6" s="11">
        <f t="shared" si="0"/>
        <v>536</v>
      </c>
      <c r="X6" s="11">
        <f t="shared" si="0"/>
        <v>548</v>
      </c>
      <c r="Y6" s="11">
        <f t="shared" si="0"/>
        <v>187</v>
      </c>
      <c r="Z6" s="11">
        <f t="shared" si="0"/>
        <v>406</v>
      </c>
      <c r="AA6" s="12">
        <f>SUM(D6:Z6)</f>
        <v>12498</v>
      </c>
    </row>
    <row r="7" spans="2:36" s="17" customFormat="1" ht="18.399999999999999" customHeight="1">
      <c r="B7" s="52"/>
      <c r="C7" s="14" t="s">
        <v>29</v>
      </c>
      <c r="D7" s="15">
        <v>552</v>
      </c>
      <c r="E7" s="15">
        <v>543</v>
      </c>
      <c r="F7" s="15">
        <v>339</v>
      </c>
      <c r="G7" s="15">
        <v>741</v>
      </c>
      <c r="H7" s="15">
        <v>419</v>
      </c>
      <c r="I7" s="15">
        <v>316</v>
      </c>
      <c r="J7" s="15">
        <v>118</v>
      </c>
      <c r="K7" s="15">
        <v>315</v>
      </c>
      <c r="L7" s="15">
        <v>202</v>
      </c>
      <c r="M7" s="15">
        <v>297</v>
      </c>
      <c r="N7" s="15">
        <v>230</v>
      </c>
      <c r="O7" s="15">
        <v>178</v>
      </c>
      <c r="P7" s="15">
        <v>295</v>
      </c>
      <c r="Q7" s="15">
        <v>501</v>
      </c>
      <c r="R7" s="15">
        <v>345</v>
      </c>
      <c r="S7" s="15">
        <v>148</v>
      </c>
      <c r="T7" s="15">
        <v>369</v>
      </c>
      <c r="U7" s="15">
        <v>257</v>
      </c>
      <c r="V7" s="15">
        <v>248</v>
      </c>
      <c r="W7" s="15">
        <v>305</v>
      </c>
      <c r="X7" s="15">
        <v>321</v>
      </c>
      <c r="Y7" s="15">
        <v>93</v>
      </c>
      <c r="Z7" s="15">
        <v>347</v>
      </c>
      <c r="AA7" s="16">
        <f>SUM(D7:Z7)</f>
        <v>7479</v>
      </c>
      <c r="AD7" s="18"/>
    </row>
    <row r="8" spans="2:36" s="17" customFormat="1" ht="18.399999999999999" customHeight="1">
      <c r="B8" s="52"/>
      <c r="C8" s="19" t="s">
        <v>30</v>
      </c>
      <c r="D8" s="15">
        <v>237</v>
      </c>
      <c r="E8" s="15">
        <v>390</v>
      </c>
      <c r="F8" s="15">
        <v>159</v>
      </c>
      <c r="G8" s="15">
        <v>350</v>
      </c>
      <c r="H8" s="15">
        <v>253</v>
      </c>
      <c r="I8" s="15">
        <v>65</v>
      </c>
      <c r="J8" s="15">
        <v>34</v>
      </c>
      <c r="K8" s="15">
        <v>112</v>
      </c>
      <c r="L8" s="15">
        <v>58</v>
      </c>
      <c r="M8" s="15">
        <v>148</v>
      </c>
      <c r="N8" s="15">
        <v>122</v>
      </c>
      <c r="O8" s="15">
        <v>8</v>
      </c>
      <c r="P8" s="15">
        <v>32</v>
      </c>
      <c r="Q8" s="15">
        <v>106</v>
      </c>
      <c r="R8" s="15">
        <v>38</v>
      </c>
      <c r="S8" s="15">
        <v>27</v>
      </c>
      <c r="T8" s="15">
        <v>55</v>
      </c>
      <c r="U8" s="15">
        <v>85</v>
      </c>
      <c r="V8" s="15">
        <v>18</v>
      </c>
      <c r="W8" s="15">
        <v>94</v>
      </c>
      <c r="X8" s="15">
        <v>71</v>
      </c>
      <c r="Y8" s="15">
        <v>38</v>
      </c>
      <c r="Z8" s="15">
        <v>59</v>
      </c>
      <c r="AA8" s="16">
        <f t="shared" ref="AA8:AA10" si="1">SUM(D8:Z8)</f>
        <v>2559</v>
      </c>
      <c r="AD8" s="18"/>
    </row>
    <row r="9" spans="2:36" s="17" customFormat="1" ht="18.399999999999999" customHeight="1">
      <c r="B9" s="52"/>
      <c r="C9" s="19" t="s">
        <v>31</v>
      </c>
      <c r="D9" s="15">
        <v>362</v>
      </c>
      <c r="E9" s="15">
        <v>188</v>
      </c>
      <c r="F9" s="15">
        <v>142</v>
      </c>
      <c r="G9" s="15">
        <v>229</v>
      </c>
      <c r="H9" s="15">
        <v>26</v>
      </c>
      <c r="I9" s="15">
        <v>80</v>
      </c>
      <c r="J9" s="15">
        <v>4</v>
      </c>
      <c r="K9" s="15">
        <v>145</v>
      </c>
      <c r="L9" s="15">
        <v>65</v>
      </c>
      <c r="M9" s="15">
        <v>128</v>
      </c>
      <c r="N9" s="15">
        <v>67</v>
      </c>
      <c r="O9" s="15">
        <v>52</v>
      </c>
      <c r="P9" s="15">
        <v>11</v>
      </c>
      <c r="Q9" s="15">
        <v>310</v>
      </c>
      <c r="R9" s="15">
        <v>51</v>
      </c>
      <c r="S9" s="15">
        <v>187</v>
      </c>
      <c r="T9" s="15">
        <v>11</v>
      </c>
      <c r="U9" s="15">
        <v>22</v>
      </c>
      <c r="V9" s="15">
        <v>31</v>
      </c>
      <c r="W9" s="15">
        <v>137</v>
      </c>
      <c r="X9" s="15">
        <v>156</v>
      </c>
      <c r="Y9" s="15">
        <v>56</v>
      </c>
      <c r="Z9" s="15">
        <v>0</v>
      </c>
      <c r="AA9" s="16">
        <f t="shared" si="1"/>
        <v>2460</v>
      </c>
      <c r="AD9" s="18"/>
    </row>
    <row r="10" spans="2:36" s="20" customFormat="1" ht="43.15" customHeight="1">
      <c r="B10" s="52"/>
      <c r="C10" s="10" t="s">
        <v>32</v>
      </c>
      <c r="D10" s="11">
        <f>D13+D12+D11</f>
        <v>13857</v>
      </c>
      <c r="E10" s="11">
        <f t="shared" ref="E10:Z10" si="2">E13+E12+E11</f>
        <v>15449</v>
      </c>
      <c r="F10" s="11">
        <f t="shared" si="2"/>
        <v>9812</v>
      </c>
      <c r="G10" s="11">
        <f t="shared" si="2"/>
        <v>17042</v>
      </c>
      <c r="H10" s="11">
        <f t="shared" si="2"/>
        <v>10058</v>
      </c>
      <c r="I10" s="11">
        <f t="shared" si="2"/>
        <v>5777</v>
      </c>
      <c r="J10" s="11">
        <f t="shared" si="2"/>
        <v>2901</v>
      </c>
      <c r="K10" s="11">
        <f t="shared" si="2"/>
        <v>8178</v>
      </c>
      <c r="L10" s="11">
        <f t="shared" si="2"/>
        <v>4906</v>
      </c>
      <c r="M10" s="11">
        <f t="shared" si="2"/>
        <v>10529</v>
      </c>
      <c r="N10" s="11">
        <f t="shared" si="2"/>
        <v>6423</v>
      </c>
      <c r="O10" s="11">
        <f t="shared" si="2"/>
        <v>4039</v>
      </c>
      <c r="P10" s="11">
        <f t="shared" si="2"/>
        <v>5414</v>
      </c>
      <c r="Q10" s="11">
        <f t="shared" si="2"/>
        <v>6341</v>
      </c>
      <c r="R10" s="11">
        <f t="shared" si="2"/>
        <v>4650</v>
      </c>
      <c r="S10" s="11">
        <f t="shared" si="2"/>
        <v>4212</v>
      </c>
      <c r="T10" s="11">
        <f t="shared" si="2"/>
        <v>5470</v>
      </c>
      <c r="U10" s="11">
        <f t="shared" si="2"/>
        <v>5299</v>
      </c>
      <c r="V10" s="11">
        <f t="shared" si="2"/>
        <v>4723</v>
      </c>
      <c r="W10" s="11">
        <f t="shared" si="2"/>
        <v>5795</v>
      </c>
      <c r="X10" s="11">
        <f t="shared" si="2"/>
        <v>4521</v>
      </c>
      <c r="Y10" s="11">
        <f t="shared" si="2"/>
        <v>4855</v>
      </c>
      <c r="Z10" s="11">
        <f t="shared" si="2"/>
        <v>848</v>
      </c>
      <c r="AA10" s="12">
        <f t="shared" si="1"/>
        <v>161099</v>
      </c>
      <c r="AD10" s="13"/>
    </row>
    <row r="11" spans="2:36" s="18" customFormat="1" ht="18.399999999999999" customHeight="1">
      <c r="B11" s="52"/>
      <c r="C11" s="14" t="s">
        <v>33</v>
      </c>
      <c r="D11" s="15">
        <v>6522</v>
      </c>
      <c r="E11" s="15">
        <v>6724</v>
      </c>
      <c r="F11" s="15">
        <v>3994</v>
      </c>
      <c r="G11" s="15">
        <v>7163</v>
      </c>
      <c r="H11" s="15">
        <v>5062</v>
      </c>
      <c r="I11" s="15">
        <v>1667</v>
      </c>
      <c r="J11" s="15">
        <v>1408</v>
      </c>
      <c r="K11" s="15">
        <v>4269</v>
      </c>
      <c r="L11" s="15">
        <v>2683</v>
      </c>
      <c r="M11" s="15">
        <v>4279</v>
      </c>
      <c r="N11" s="15">
        <v>2363</v>
      </c>
      <c r="O11" s="15">
        <v>1235</v>
      </c>
      <c r="P11" s="15">
        <v>2376</v>
      </c>
      <c r="Q11" s="15">
        <v>2540</v>
      </c>
      <c r="R11" s="15">
        <v>1738</v>
      </c>
      <c r="S11" s="15">
        <v>1850</v>
      </c>
      <c r="T11" s="15">
        <v>2624</v>
      </c>
      <c r="U11" s="15">
        <v>3058</v>
      </c>
      <c r="V11" s="15">
        <v>1485</v>
      </c>
      <c r="W11" s="15">
        <v>2728</v>
      </c>
      <c r="X11" s="15">
        <v>2278</v>
      </c>
      <c r="Y11" s="15">
        <v>1547</v>
      </c>
      <c r="Z11" s="15">
        <v>705</v>
      </c>
      <c r="AA11" s="16">
        <f t="shared" ref="AA11:AA17" si="3">SUM(D11:Z11)</f>
        <v>70298</v>
      </c>
    </row>
    <row r="12" spans="2:36" s="18" customFormat="1" ht="18.399999999999999" customHeight="1">
      <c r="B12" s="52"/>
      <c r="C12" s="19" t="s">
        <v>34</v>
      </c>
      <c r="D12" s="15">
        <v>7215</v>
      </c>
      <c r="E12" s="15">
        <v>8655</v>
      </c>
      <c r="F12" s="15">
        <v>5760</v>
      </c>
      <c r="G12" s="15">
        <v>9820</v>
      </c>
      <c r="H12" s="15">
        <v>4617</v>
      </c>
      <c r="I12" s="15">
        <v>4089</v>
      </c>
      <c r="J12" s="15">
        <v>1489</v>
      </c>
      <c r="K12" s="15">
        <v>3844</v>
      </c>
      <c r="L12" s="15">
        <v>2192</v>
      </c>
      <c r="M12" s="15">
        <v>6222</v>
      </c>
      <c r="N12" s="15">
        <v>3999</v>
      </c>
      <c r="O12" s="15">
        <v>2779</v>
      </c>
      <c r="P12" s="15">
        <v>2992</v>
      </c>
      <c r="Q12" s="15">
        <v>3723</v>
      </c>
      <c r="R12" s="15">
        <v>2902</v>
      </c>
      <c r="S12" s="15">
        <v>2324</v>
      </c>
      <c r="T12" s="15">
        <v>2832</v>
      </c>
      <c r="U12" s="15">
        <v>2229</v>
      </c>
      <c r="V12" s="15">
        <v>3219</v>
      </c>
      <c r="W12" s="15">
        <v>3054</v>
      </c>
      <c r="X12" s="15">
        <v>2231</v>
      </c>
      <c r="Y12" s="15">
        <v>3297</v>
      </c>
      <c r="Z12" s="15">
        <v>143</v>
      </c>
      <c r="AA12" s="16">
        <f t="shared" si="3"/>
        <v>89627</v>
      </c>
    </row>
    <row r="13" spans="2:36" s="18" customFormat="1" ht="18.399999999999999" customHeight="1">
      <c r="B13" s="52"/>
      <c r="C13" s="19" t="s">
        <v>35</v>
      </c>
      <c r="D13" s="15">
        <v>120</v>
      </c>
      <c r="E13" s="15">
        <v>70</v>
      </c>
      <c r="F13" s="15">
        <v>58</v>
      </c>
      <c r="G13" s="15">
        <v>59</v>
      </c>
      <c r="H13" s="15">
        <v>379</v>
      </c>
      <c r="I13" s="15">
        <v>21</v>
      </c>
      <c r="J13" s="15">
        <v>4</v>
      </c>
      <c r="K13" s="15">
        <v>65</v>
      </c>
      <c r="L13" s="15">
        <v>31</v>
      </c>
      <c r="M13" s="15">
        <v>28</v>
      </c>
      <c r="N13" s="15">
        <v>61</v>
      </c>
      <c r="O13" s="15">
        <v>25</v>
      </c>
      <c r="P13" s="15">
        <v>46</v>
      </c>
      <c r="Q13" s="15">
        <v>78</v>
      </c>
      <c r="R13" s="15">
        <v>10</v>
      </c>
      <c r="S13" s="15">
        <v>38</v>
      </c>
      <c r="T13" s="15">
        <v>14</v>
      </c>
      <c r="U13" s="15">
        <v>12</v>
      </c>
      <c r="V13" s="15">
        <v>19</v>
      </c>
      <c r="W13" s="15">
        <v>13</v>
      </c>
      <c r="X13" s="15">
        <v>12</v>
      </c>
      <c r="Y13" s="15">
        <v>11</v>
      </c>
      <c r="Z13" s="15">
        <v>0</v>
      </c>
      <c r="AA13" s="16">
        <f t="shared" si="3"/>
        <v>1174</v>
      </c>
    </row>
    <row r="14" spans="2:36" s="13" customFormat="1" ht="43.15" customHeight="1">
      <c r="B14" s="52"/>
      <c r="C14" s="10" t="s">
        <v>36</v>
      </c>
      <c r="D14" s="11">
        <v>0</v>
      </c>
      <c r="E14" s="11">
        <v>3</v>
      </c>
      <c r="F14" s="11">
        <v>2</v>
      </c>
      <c r="G14" s="11">
        <v>0</v>
      </c>
      <c r="H14" s="11">
        <v>1</v>
      </c>
      <c r="I14" s="11">
        <v>0</v>
      </c>
      <c r="J14" s="11">
        <v>1</v>
      </c>
      <c r="K14" s="11">
        <v>0</v>
      </c>
      <c r="L14" s="11">
        <v>1</v>
      </c>
      <c r="M14" s="11">
        <v>0</v>
      </c>
      <c r="N14" s="11">
        <v>2</v>
      </c>
      <c r="O14" s="11">
        <v>0</v>
      </c>
      <c r="P14" s="11">
        <v>0</v>
      </c>
      <c r="Q14" s="11">
        <v>3</v>
      </c>
      <c r="R14" s="11">
        <v>0</v>
      </c>
      <c r="S14" s="11">
        <v>0</v>
      </c>
      <c r="T14" s="11">
        <v>1</v>
      </c>
      <c r="U14" s="11">
        <v>0</v>
      </c>
      <c r="V14" s="11">
        <v>1</v>
      </c>
      <c r="W14" s="11">
        <v>0</v>
      </c>
      <c r="X14" s="11">
        <v>0</v>
      </c>
      <c r="Y14" s="11">
        <v>2</v>
      </c>
      <c r="Z14" s="11">
        <v>2</v>
      </c>
      <c r="AA14" s="12">
        <f>SUM(D14:Z14)</f>
        <v>19</v>
      </c>
    </row>
    <row r="15" spans="2:36" s="13" customFormat="1" ht="43.15" customHeight="1">
      <c r="B15" s="52"/>
      <c r="C15" s="10" t="s">
        <v>37</v>
      </c>
      <c r="D15" s="11">
        <v>13</v>
      </c>
      <c r="E15" s="11">
        <v>10</v>
      </c>
      <c r="F15" s="11">
        <v>5</v>
      </c>
      <c r="G15" s="11">
        <v>5</v>
      </c>
      <c r="H15" s="11">
        <v>4</v>
      </c>
      <c r="I15" s="11">
        <v>6</v>
      </c>
      <c r="J15" s="11">
        <v>7</v>
      </c>
      <c r="K15" s="11">
        <v>5</v>
      </c>
      <c r="L15" s="11">
        <v>7</v>
      </c>
      <c r="M15" s="11">
        <v>0</v>
      </c>
      <c r="N15" s="11">
        <v>10</v>
      </c>
      <c r="O15" s="11">
        <v>10</v>
      </c>
      <c r="P15" s="11">
        <v>8</v>
      </c>
      <c r="Q15" s="11">
        <v>5</v>
      </c>
      <c r="R15" s="11">
        <v>5</v>
      </c>
      <c r="S15" s="11">
        <v>10</v>
      </c>
      <c r="T15" s="11">
        <v>7</v>
      </c>
      <c r="U15" s="11">
        <v>5</v>
      </c>
      <c r="V15" s="11">
        <v>10</v>
      </c>
      <c r="W15" s="11">
        <v>4</v>
      </c>
      <c r="X15" s="11">
        <v>9</v>
      </c>
      <c r="Y15" s="11">
        <v>9</v>
      </c>
      <c r="Z15" s="11">
        <v>0</v>
      </c>
      <c r="AA15" s="12">
        <f>SUM(D15:Z15)</f>
        <v>154</v>
      </c>
    </row>
    <row r="16" spans="2:36" s="13" customFormat="1" ht="43.15" customHeight="1">
      <c r="B16" s="52"/>
      <c r="C16" s="10" t="s">
        <v>38</v>
      </c>
      <c r="D16" s="11">
        <v>1298</v>
      </c>
      <c r="E16" s="11">
        <v>3956</v>
      </c>
      <c r="F16" s="11">
        <v>1118</v>
      </c>
      <c r="G16" s="11">
        <v>920</v>
      </c>
      <c r="H16" s="11">
        <v>246</v>
      </c>
      <c r="I16" s="11">
        <v>234</v>
      </c>
      <c r="J16" s="11">
        <v>83</v>
      </c>
      <c r="K16" s="11">
        <v>177</v>
      </c>
      <c r="L16" s="11">
        <v>624</v>
      </c>
      <c r="M16" s="11">
        <v>196</v>
      </c>
      <c r="N16" s="11">
        <v>172</v>
      </c>
      <c r="O16" s="11">
        <v>74</v>
      </c>
      <c r="P16" s="11">
        <v>168</v>
      </c>
      <c r="Q16" s="11">
        <v>60</v>
      </c>
      <c r="R16" s="11">
        <v>7</v>
      </c>
      <c r="S16" s="11">
        <v>66</v>
      </c>
      <c r="T16" s="11">
        <v>44</v>
      </c>
      <c r="U16" s="11">
        <v>110</v>
      </c>
      <c r="V16" s="11">
        <v>17</v>
      </c>
      <c r="W16" s="11">
        <v>91</v>
      </c>
      <c r="X16" s="11">
        <v>104</v>
      </c>
      <c r="Y16" s="11">
        <v>31</v>
      </c>
      <c r="Z16" s="11">
        <v>9</v>
      </c>
      <c r="AA16" s="12">
        <f>SUM(D16:Z16)</f>
        <v>9805</v>
      </c>
    </row>
    <row r="17" spans="2:36" s="13" customFormat="1" ht="43.15" customHeight="1">
      <c r="B17" s="53"/>
      <c r="C17" s="21" t="s">
        <v>39</v>
      </c>
      <c r="D17" s="22">
        <f>D6+D10+D14+D15+D16</f>
        <v>16319</v>
      </c>
      <c r="E17" s="22">
        <f t="shared" ref="E17:Z17" si="4">E6+E10+E14+E15+E16</f>
        <v>20539</v>
      </c>
      <c r="F17" s="22">
        <f t="shared" si="4"/>
        <v>11577</v>
      </c>
      <c r="G17" s="22">
        <f t="shared" si="4"/>
        <v>19287</v>
      </c>
      <c r="H17" s="22">
        <f t="shared" si="4"/>
        <v>11007</v>
      </c>
      <c r="I17" s="22">
        <f t="shared" si="4"/>
        <v>6478</v>
      </c>
      <c r="J17" s="22">
        <f t="shared" si="4"/>
        <v>3148</v>
      </c>
      <c r="K17" s="22">
        <f t="shared" si="4"/>
        <v>8932</v>
      </c>
      <c r="L17" s="22">
        <f t="shared" si="4"/>
        <v>5863</v>
      </c>
      <c r="M17" s="22">
        <f t="shared" si="4"/>
        <v>11298</v>
      </c>
      <c r="N17" s="22">
        <f t="shared" si="4"/>
        <v>7026</v>
      </c>
      <c r="O17" s="22">
        <f t="shared" si="4"/>
        <v>4361</v>
      </c>
      <c r="P17" s="22">
        <f t="shared" si="4"/>
        <v>5928</v>
      </c>
      <c r="Q17" s="22">
        <f t="shared" si="4"/>
        <v>7326</v>
      </c>
      <c r="R17" s="22">
        <f t="shared" si="4"/>
        <v>5096</v>
      </c>
      <c r="S17" s="22">
        <f t="shared" si="4"/>
        <v>4650</v>
      </c>
      <c r="T17" s="22">
        <f t="shared" si="4"/>
        <v>5957</v>
      </c>
      <c r="U17" s="22">
        <f t="shared" si="4"/>
        <v>5778</v>
      </c>
      <c r="V17" s="22">
        <f t="shared" si="4"/>
        <v>5048</v>
      </c>
      <c r="W17" s="22">
        <f t="shared" si="4"/>
        <v>6426</v>
      </c>
      <c r="X17" s="22">
        <f t="shared" si="4"/>
        <v>5182</v>
      </c>
      <c r="Y17" s="22">
        <f t="shared" si="4"/>
        <v>5084</v>
      </c>
      <c r="Z17" s="22">
        <f t="shared" si="4"/>
        <v>1265</v>
      </c>
      <c r="AA17" s="23">
        <f t="shared" si="3"/>
        <v>183575</v>
      </c>
    </row>
    <row r="18" spans="2:36" s="7" customFormat="1" ht="15.2" customHeight="1"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6"/>
    </row>
    <row r="19" spans="2:36" s="30" customFormat="1" ht="43.15" customHeight="1">
      <c r="B19" s="54" t="s">
        <v>40</v>
      </c>
      <c r="C19" s="27" t="s">
        <v>41</v>
      </c>
      <c r="D19" s="28">
        <v>33283.230000000003</v>
      </c>
      <c r="E19" s="28">
        <v>23083.1</v>
      </c>
      <c r="F19" s="28">
        <v>22763.9</v>
      </c>
      <c r="G19" s="28">
        <v>34208.959999999999</v>
      </c>
      <c r="H19" s="28">
        <v>6664.2420000000002</v>
      </c>
      <c r="I19" s="28">
        <v>7879.1469999999999</v>
      </c>
      <c r="J19" s="28">
        <v>2444.7489999999998</v>
      </c>
      <c r="K19" s="28">
        <v>4929.0209999999997</v>
      </c>
      <c r="L19" s="28">
        <v>3461.511</v>
      </c>
      <c r="M19" s="28">
        <v>4173.6270000000004</v>
      </c>
      <c r="N19" s="28">
        <v>9075.6299999999992</v>
      </c>
      <c r="O19" s="28">
        <v>3265.0410000000002</v>
      </c>
      <c r="P19" s="28">
        <v>7602.0619999999999</v>
      </c>
      <c r="Q19" s="28">
        <v>10479.719999999999</v>
      </c>
      <c r="R19" s="28">
        <v>6489.9359999999997</v>
      </c>
      <c r="S19" s="28">
        <v>1977.038</v>
      </c>
      <c r="T19" s="28">
        <v>8526.8690000000006</v>
      </c>
      <c r="U19" s="28">
        <v>3229.5940000000001</v>
      </c>
      <c r="V19" s="28">
        <v>2388.3890000000001</v>
      </c>
      <c r="W19" s="28">
        <v>5114.1949999999997</v>
      </c>
      <c r="X19" s="28">
        <v>5140.8779999999997</v>
      </c>
      <c r="Y19" s="28">
        <v>2675.5340000000001</v>
      </c>
      <c r="Z19" s="28">
        <v>23641.528600000001</v>
      </c>
      <c r="AA19" s="29">
        <f>SUM(D19:Z19)</f>
        <v>232497.90160000001</v>
      </c>
      <c r="AD19" s="31"/>
    </row>
    <row r="20" spans="2:36" s="30" customFormat="1" ht="43.15" customHeight="1">
      <c r="B20" s="55"/>
      <c r="C20" s="32" t="s">
        <v>42</v>
      </c>
      <c r="D20" s="16">
        <v>39354.78</v>
      </c>
      <c r="E20" s="16">
        <v>29094.57</v>
      </c>
      <c r="F20" s="16">
        <v>34453.4</v>
      </c>
      <c r="G20" s="16">
        <v>38038.04</v>
      </c>
      <c r="H20" s="16">
        <v>6990.7929999999997</v>
      </c>
      <c r="I20" s="16">
        <v>7348.5910000000003</v>
      </c>
      <c r="J20" s="16">
        <v>2445.2629999999999</v>
      </c>
      <c r="K20" s="16">
        <v>7268.0879999999997</v>
      </c>
      <c r="L20" s="16">
        <v>5168.0079999999998</v>
      </c>
      <c r="M20" s="16">
        <v>3422.0909999999999</v>
      </c>
      <c r="N20" s="16">
        <v>8204.9599999999991</v>
      </c>
      <c r="O20" s="16">
        <v>2024.1590000000001</v>
      </c>
      <c r="P20" s="16">
        <v>4569.125</v>
      </c>
      <c r="Q20" s="16">
        <v>9673.4179999999997</v>
      </c>
      <c r="R20" s="16">
        <v>5880.8329999999996</v>
      </c>
      <c r="S20" s="16">
        <v>2643.895</v>
      </c>
      <c r="T20" s="16">
        <v>9551.7389999999996</v>
      </c>
      <c r="U20" s="16">
        <v>2967.4580000000001</v>
      </c>
      <c r="V20" s="16">
        <v>2036.816</v>
      </c>
      <c r="W20" s="16">
        <v>5354.5379999999996</v>
      </c>
      <c r="X20" s="16">
        <v>4959.05</v>
      </c>
      <c r="Y20" s="16">
        <v>2518.498</v>
      </c>
      <c r="Z20" s="16">
        <v>4080.4247999999998</v>
      </c>
      <c r="AA20" s="33">
        <f>SUM(D20:Z20)</f>
        <v>238048.53779999999</v>
      </c>
      <c r="AD20" s="31"/>
    </row>
    <row r="21" spans="2:36" s="30" customFormat="1" ht="43.15" customHeight="1">
      <c r="B21" s="56"/>
      <c r="C21" s="34" t="s">
        <v>43</v>
      </c>
      <c r="D21" s="35">
        <v>2489.2820000000002</v>
      </c>
      <c r="E21" s="35">
        <v>5207.34</v>
      </c>
      <c r="F21" s="35">
        <v>2733.123</v>
      </c>
      <c r="G21" s="35">
        <v>799.47209999999995</v>
      </c>
      <c r="H21" s="35">
        <v>254.27500000000001</v>
      </c>
      <c r="I21" s="35">
        <v>79.846100000000007</v>
      </c>
      <c r="J21" s="35">
        <v>21.007200000000001</v>
      </c>
      <c r="K21" s="35">
        <v>304.64249999999998</v>
      </c>
      <c r="L21" s="35">
        <v>121.1705</v>
      </c>
      <c r="M21" s="35">
        <v>201.86500000000001</v>
      </c>
      <c r="N21" s="35">
        <v>310.07929999999999</v>
      </c>
      <c r="O21" s="35">
        <v>118.649</v>
      </c>
      <c r="P21" s="35">
        <v>116.392</v>
      </c>
      <c r="Q21" s="35">
        <v>411.34640000000002</v>
      </c>
      <c r="R21" s="35">
        <v>25.757999999999999</v>
      </c>
      <c r="S21" s="35">
        <v>103.93469999999999</v>
      </c>
      <c r="T21" s="35">
        <v>283.73399999999998</v>
      </c>
      <c r="U21" s="35">
        <v>73.453399999999988</v>
      </c>
      <c r="V21" s="35">
        <v>68.321899999999999</v>
      </c>
      <c r="W21" s="35">
        <v>89.685199999999995</v>
      </c>
      <c r="X21" s="35">
        <v>261.96499999999997</v>
      </c>
      <c r="Y21" s="35">
        <v>17.367000000000001</v>
      </c>
      <c r="Z21" s="35">
        <f>272.3741+7791.075</f>
        <v>8063.4490999999998</v>
      </c>
      <c r="AA21" s="36">
        <f>SUM(D21:Z21)</f>
        <v>22156.1584</v>
      </c>
      <c r="AD21" s="31"/>
    </row>
    <row r="22" spans="2:36" ht="13.9" customHeight="1">
      <c r="C22" s="3"/>
      <c r="D22" s="37"/>
      <c r="E22" s="37"/>
      <c r="F22" s="37"/>
      <c r="G22" s="37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9"/>
      <c r="AD22" s="31"/>
    </row>
    <row r="23" spans="2:36" ht="43.15" customHeight="1">
      <c r="B23" s="40" t="s">
        <v>44</v>
      </c>
      <c r="C23" s="41" t="s">
        <v>45</v>
      </c>
      <c r="D23" s="42">
        <v>25762.547899999998</v>
      </c>
      <c r="E23" s="42">
        <v>32029.717299999997</v>
      </c>
      <c r="F23" s="42">
        <v>33641.459000000003</v>
      </c>
      <c r="G23" s="42">
        <v>57687.225599999998</v>
      </c>
      <c r="H23" s="42">
        <v>8927.2813000000006</v>
      </c>
      <c r="I23" s="42">
        <v>4693.1929</v>
      </c>
      <c r="J23" s="42">
        <v>1992.8428999999999</v>
      </c>
      <c r="K23" s="42">
        <v>10039.4079</v>
      </c>
      <c r="L23" s="42">
        <v>4186.4787999999999</v>
      </c>
      <c r="M23" s="42">
        <v>4402.6503999999995</v>
      </c>
      <c r="N23" s="42">
        <v>6865.3519999999999</v>
      </c>
      <c r="O23" s="42">
        <v>2473.1256999999996</v>
      </c>
      <c r="P23" s="42">
        <v>6309.1813999999995</v>
      </c>
      <c r="Q23" s="42">
        <v>11928.884800000002</v>
      </c>
      <c r="R23" s="42">
        <v>5399.9017999999996</v>
      </c>
      <c r="S23" s="42">
        <v>2715.4912999999997</v>
      </c>
      <c r="T23" s="42">
        <v>14032.4184</v>
      </c>
      <c r="U23" s="42">
        <v>2553.3987999999999</v>
      </c>
      <c r="V23" s="42">
        <v>2460.8049999999998</v>
      </c>
      <c r="W23" s="42">
        <v>4446.5744000000004</v>
      </c>
      <c r="X23" s="42">
        <v>4085.7657000000004</v>
      </c>
      <c r="Y23" s="42">
        <v>4233.3299000000006</v>
      </c>
      <c r="Z23" s="42">
        <v>18148.164800000002</v>
      </c>
      <c r="AA23" s="43">
        <f>SUM(D23:Z23)</f>
        <v>269015.19800000003</v>
      </c>
      <c r="AD23" s="31"/>
    </row>
    <row r="25" spans="2:36" ht="14.1" customHeight="1">
      <c r="B25" s="44" t="s">
        <v>46</v>
      </c>
    </row>
    <row r="26" spans="2:36" ht="14.1" customHeight="1">
      <c r="C26" s="3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2:36" ht="14.1" customHeight="1">
      <c r="C27" s="3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 s="45"/>
      <c r="AC27" s="45"/>
      <c r="AD27" s="45"/>
      <c r="AE27" s="45"/>
      <c r="AF27" s="45"/>
      <c r="AG27" s="45"/>
      <c r="AH27" s="45"/>
    </row>
    <row r="28" spans="2:36" ht="14.1" customHeight="1">
      <c r="C28" s="3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 s="45"/>
      <c r="AC28" s="45"/>
      <c r="AD28" s="45"/>
      <c r="AE28" s="45"/>
      <c r="AF28" s="45"/>
      <c r="AG28" s="45"/>
      <c r="AH28" s="45"/>
      <c r="AI28" s="45"/>
      <c r="AJ28" s="45"/>
    </row>
    <row r="29" spans="2:36" ht="14.1" customHeight="1">
      <c r="C29" s="3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2:36" ht="14.1" customHeight="1">
      <c r="C30" s="3"/>
    </row>
    <row r="31" spans="2:36" ht="14.1" customHeight="1">
      <c r="C31" s="3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2:36" ht="14.1" customHeight="1">
      <c r="C32" s="3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 s="45"/>
      <c r="AC32" s="45"/>
      <c r="AD32" s="45"/>
      <c r="AE32" s="45"/>
      <c r="AF32" s="45"/>
      <c r="AG32" s="45"/>
      <c r="AH32" s="45"/>
    </row>
    <row r="33" spans="3:27" ht="14.1" customHeight="1">
      <c r="C33" s="3"/>
    </row>
    <row r="34" spans="3:27" ht="14.1" customHeight="1">
      <c r="C34" s="3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</sheetData>
  <mergeCells count="4">
    <mergeCell ref="B4:C5"/>
    <mergeCell ref="D4:Z4"/>
    <mergeCell ref="B6:B17"/>
    <mergeCell ref="B19:B21"/>
  </mergeCells>
  <printOptions horizontalCentered="1" verticalCentered="1"/>
  <pageMargins left="0" right="0" top="0" bottom="0" header="0" footer="0"/>
  <pageSetup paperSize="9" scale="44" fitToWidth="2" orientation="landscape" horizontalDpi="4294967295" verticalDpi="4294967295" r:id="rId1"/>
  <headerFooter alignWithMargins="0"/>
  <colBreaks count="2" manualBreakCount="2">
    <brk id="5" max="1048575" man="1"/>
    <brk id="2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4A288-7776-4517-B57F-84BF8DBEC2F8}"/>
</file>

<file path=customXml/itemProps2.xml><?xml version="1.0" encoding="utf-8"?>
<ds:datastoreItem xmlns:ds="http://schemas.openxmlformats.org/officeDocument/2006/customXml" ds:itemID="{1CF3A1EC-1B0C-4692-B2C8-731061F05D75}"/>
</file>

<file path=customXml/itemProps3.xml><?xml version="1.0" encoding="utf-8"?>
<ds:datastoreItem xmlns:ds="http://schemas.openxmlformats.org/officeDocument/2006/customXml" ds:itemID="{1523550F-4F1B-4CB0-8DB2-9496CCD030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2020-02-25T12:24:14Z</dcterms:created>
  <dcterms:modified xsi:type="dcterms:W3CDTF">2021-12-14T10:43:03Z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