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HAT\"/>
    </mc:Choice>
  </mc:AlternateContent>
  <xr:revisionPtr revIDLastSave="0" documentId="8_{FA45852F-F40F-4517-BC6E-EAAFDD1D59CD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H9_kúria perek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localSheetId="0" hidden="1">[15]összesen!#REF!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Area" localSheetId="0">'H9_kúria perek'!$B$2:$T$15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[12]Ritának!#REF!</definedName>
    <definedName name="Pest">[13]Ritának!#REF!</definedName>
    <definedName name="ppest" localSheetId="0">[12]Ritának!#REF!</definedName>
    <definedName name="ppest">[13]Ritának!#REF!</definedName>
    <definedName name="Somogy" localSheetId="0">[12]Ritának!#REF!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[13]Ritának!#REF!</definedName>
    <definedName name="Szolnok" localSheetId="0">[12]Ritának!#REF!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[12]Ritának!#REF!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7" l="1"/>
  <c r="S15" i="17"/>
  <c r="P15" i="17"/>
  <c r="O15" i="17"/>
  <c r="K15" i="17"/>
  <c r="J15" i="17"/>
  <c r="I15" i="17"/>
  <c r="H15" i="17"/>
  <c r="G15" i="17"/>
  <c r="E15" i="17"/>
  <c r="D15" i="17"/>
  <c r="C15" i="17"/>
  <c r="L14" i="17"/>
  <c r="M14" i="17" s="1"/>
  <c r="F14" i="17"/>
  <c r="M13" i="17"/>
  <c r="Q13" i="17" s="1"/>
  <c r="F13" i="17"/>
  <c r="R13" i="17" s="1"/>
  <c r="M12" i="17"/>
  <c r="F12" i="17"/>
  <c r="M11" i="17"/>
  <c r="Q11" i="17" s="1"/>
  <c r="F11" i="17"/>
  <c r="R11" i="17" s="1"/>
  <c r="M10" i="17"/>
  <c r="F10" i="17"/>
  <c r="L9" i="17"/>
  <c r="L15" i="17" s="1"/>
  <c r="F9" i="17"/>
  <c r="F15" i="17" s="1"/>
  <c r="N10" i="17" l="1"/>
  <c r="Q10" i="17"/>
  <c r="R10" i="17" s="1"/>
  <c r="Q12" i="17"/>
  <c r="R12" i="17" s="1"/>
  <c r="N12" i="17"/>
  <c r="N14" i="17"/>
  <c r="Q14" i="17"/>
  <c r="R14" i="17" s="1"/>
  <c r="M9" i="17"/>
  <c r="N13" i="17"/>
  <c r="Q9" i="17" l="1"/>
  <c r="M15" i="17"/>
  <c r="N15" i="17" s="1"/>
  <c r="N9" i="17"/>
  <c r="Q15" i="17" l="1"/>
  <c r="R9" i="17"/>
  <c r="R15" i="17" s="1"/>
</calcChain>
</file>

<file path=xl/sharedStrings.xml><?xml version="1.0" encoding="utf-8"?>
<sst xmlns="http://schemas.openxmlformats.org/spreadsheetml/2006/main" count="32" uniqueCount="32">
  <si>
    <t>Közigazgatási határozatokat érintő felülvizsgálati eljárások a Kúrián 2018. évben országos adat</t>
  </si>
  <si>
    <t>Szakterület</t>
  </si>
  <si>
    <t xml:space="preserve">Előző évről áthúzódó perek </t>
  </si>
  <si>
    <t>Tárgyidőszakban induló perek</t>
  </si>
  <si>
    <t>Folyamat-ban lévő perek összesen</t>
  </si>
  <si>
    <t>Ítéletek</t>
  </si>
  <si>
    <t>Helybenhagyás arány (%)</t>
  </si>
  <si>
    <t>Permegszüntetés</t>
  </si>
  <si>
    <t>Befejezett perek összesen</t>
  </si>
  <si>
    <t>Tárgyidőszak végén folyamatban lévő perek</t>
  </si>
  <si>
    <t>Befejezett perekben megítélt perköltség (ezer Ft)</t>
  </si>
  <si>
    <t>Felperes kérel- mére</t>
  </si>
  <si>
    <t>Alperes kérel- mére</t>
  </si>
  <si>
    <t>Helyben-
hagyás</t>
  </si>
  <si>
    <t>Megvál-
toztatás</t>
  </si>
  <si>
    <t>Hat. kívül helyezés</t>
  </si>
  <si>
    <t>Rész-jogerő</t>
  </si>
  <si>
    <t>Bíróságot   új elj.ra utasítás</t>
  </si>
  <si>
    <t>Mind-összesen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</si>
  <si>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</si>
  <si>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</si>
  <si>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</si>
  <si>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</si>
  <si>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</si>
  <si>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2018. év</t>
  </si>
  <si>
    <t>Ellenőrzési</t>
  </si>
  <si>
    <t>Adóügyi</t>
  </si>
  <si>
    <t>Fizetési kedvezményi</t>
  </si>
  <si>
    <t>Végrehajtási</t>
  </si>
  <si>
    <t xml:space="preserve">Illetékügyi </t>
  </si>
  <si>
    <t>Vám- és pénzügyőri</t>
  </si>
  <si>
    <t>Felülvizsgálatok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</si>
</sst>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3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 CE"/>
      <family val="1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i/>
      <u/>
      <sz val="12"/>
      <name val="Times New Roman CE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u/>
      <sz val="12"/>
      <color indexed="12"/>
      <name val="Times New Roman"/>
      <family val="1"/>
      <charset val="238"/>
    </font>
    <font>
      <b/>
      <sz val="1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0" fillId="0" borderId="0"/>
    <xf numFmtId="0" fontId="10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8" fillId="0" borderId="0"/>
  </cellStyleXfs>
  <cellXfs count="52">
    <xf numFmtId="0" fontId="0" fillId="0" borderId="0" xfId="0"/>
    <xf numFmtId="3" fontId="18" fillId="2" borderId="12" xfId="6" applyNumberFormat="1" applyFont="1" applyFill="1" applyBorder="1" applyAlignment="1">
      <alignment horizontal="right" vertical="center" wrapText="1" indent="1"/>
    </xf>
    <xf numFmtId="3" fontId="18" fillId="2" borderId="13" xfId="6" applyNumberFormat="1" applyFont="1" applyFill="1" applyBorder="1" applyAlignment="1">
      <alignment horizontal="right" vertical="center" wrapText="1" indent="1"/>
    </xf>
    <xf numFmtId="0" fontId="2" fillId="0" borderId="0" xfId="14" applyFont="1" applyAlignment="1">
      <alignment vertical="center"/>
    </xf>
    <xf numFmtId="164" fontId="19" fillId="2" borderId="12" xfId="6" applyNumberFormat="1" applyFont="1" applyFill="1" applyBorder="1" applyAlignment="1">
      <alignment horizontal="right" vertical="center" wrapText="1" indent="1"/>
    </xf>
    <xf numFmtId="3" fontId="18" fillId="2" borderId="19" xfId="6" applyNumberFormat="1" applyFont="1" applyFill="1" applyBorder="1" applyAlignment="1">
      <alignment horizontal="right" vertical="center" wrapText="1" indent="1"/>
    </xf>
    <xf numFmtId="3" fontId="18" fillId="3" borderId="12" xfId="6" applyNumberFormat="1" applyFont="1" applyFill="1" applyBorder="1" applyAlignment="1">
      <alignment horizontal="right" vertical="center" wrapText="1" indent="1"/>
    </xf>
    <xf numFmtId="164" fontId="19" fillId="3" borderId="12" xfId="6" applyNumberFormat="1" applyFont="1" applyFill="1" applyBorder="1" applyAlignment="1">
      <alignment horizontal="right" vertical="center" wrapText="1" indent="1"/>
    </xf>
    <xf numFmtId="3" fontId="18" fillId="3" borderId="19" xfId="6" applyNumberFormat="1" applyFont="1" applyFill="1" applyBorder="1" applyAlignment="1">
      <alignment horizontal="right" vertical="center" wrapText="1" indent="1"/>
    </xf>
    <xf numFmtId="3" fontId="18" fillId="3" borderId="13" xfId="6" applyNumberFormat="1" applyFont="1" applyFill="1" applyBorder="1" applyAlignment="1">
      <alignment horizontal="right" vertical="center" wrapText="1" indent="1"/>
    </xf>
    <xf numFmtId="3" fontId="18" fillId="0" borderId="12" xfId="6" applyNumberFormat="1" applyFont="1" applyBorder="1" applyAlignment="1">
      <alignment horizontal="right" vertical="center" wrapText="1" indent="1"/>
    </xf>
    <xf numFmtId="164" fontId="19" fillId="0" borderId="12" xfId="6" applyNumberFormat="1" applyFont="1" applyBorder="1" applyAlignment="1">
      <alignment horizontal="right" vertical="center" wrapText="1" indent="1"/>
    </xf>
    <xf numFmtId="3" fontId="18" fillId="0" borderId="19" xfId="6" applyNumberFormat="1" applyFont="1" applyBorder="1" applyAlignment="1">
      <alignment horizontal="right" vertical="center" wrapText="1" indent="1"/>
    </xf>
    <xf numFmtId="3" fontId="18" fillId="0" borderId="13" xfId="6" applyNumberFormat="1" applyFont="1" applyBorder="1" applyAlignment="1">
      <alignment horizontal="right" vertical="center" wrapText="1" indent="1"/>
    </xf>
    <xf numFmtId="164" fontId="20" fillId="4" borderId="9" xfId="14" applyNumberFormat="1" applyFont="1" applyFill="1" applyBorder="1" applyAlignment="1">
      <alignment horizontal="right" vertical="center" indent="1"/>
    </xf>
    <xf numFmtId="0" fontId="16" fillId="0" borderId="0" xfId="12" applyFont="1" applyAlignment="1">
      <alignment vertical="center"/>
    </xf>
    <xf numFmtId="0" fontId="17" fillId="4" borderId="1" xfId="14" applyFont="1" applyFill="1" applyBorder="1" applyAlignment="1">
      <alignment horizontal="center" vertical="center" wrapText="1"/>
    </xf>
    <xf numFmtId="0" fontId="17" fillId="4" borderId="2" xfId="14" applyFont="1" applyFill="1" applyBorder="1" applyAlignment="1">
      <alignment horizontal="center" vertical="center" wrapText="1"/>
    </xf>
    <xf numFmtId="0" fontId="17" fillId="4" borderId="8" xfId="14" applyFont="1" applyFill="1" applyBorder="1" applyAlignment="1">
      <alignment horizontal="center" vertical="center" wrapText="1"/>
    </xf>
    <xf numFmtId="0" fontId="2" fillId="2" borderId="7" xfId="13" applyFont="1" applyFill="1" applyBorder="1" applyAlignment="1">
      <alignment horizontal="left" vertical="center" indent="1"/>
    </xf>
    <xf numFmtId="0" fontId="2" fillId="0" borderId="7" xfId="13" applyFont="1" applyBorder="1" applyAlignment="1">
      <alignment horizontal="left" vertical="center" indent="1"/>
    </xf>
    <xf numFmtId="3" fontId="18" fillId="3" borderId="1" xfId="6" applyNumberFormat="1" applyFont="1" applyFill="1" applyBorder="1" applyAlignment="1">
      <alignment horizontal="right" vertical="center" wrapText="1" indent="1"/>
    </xf>
    <xf numFmtId="0" fontId="15" fillId="4" borderId="21" xfId="14" applyFont="1" applyFill="1" applyBorder="1" applyAlignment="1">
      <alignment vertical="center" wrapText="1"/>
    </xf>
    <xf numFmtId="3" fontId="15" fillId="4" borderId="9" xfId="14" applyNumberFormat="1" applyFont="1" applyFill="1" applyBorder="1" applyAlignment="1">
      <alignment horizontal="right" vertical="center" indent="1"/>
    </xf>
    <xf numFmtId="3" fontId="15" fillId="4" borderId="10" xfId="14" applyNumberFormat="1" applyFont="1" applyFill="1" applyBorder="1" applyAlignment="1">
      <alignment horizontal="right" vertical="center" indent="1"/>
    </xf>
    <xf numFmtId="0" fontId="15" fillId="0" borderId="0" xfId="14" applyFont="1" applyAlignment="1">
      <alignment vertical="center"/>
    </xf>
    <xf numFmtId="0" fontId="22" fillId="0" borderId="0" xfId="14" applyFont="1" applyAlignment="1">
      <alignment vertical="center"/>
    </xf>
    <xf numFmtId="165" fontId="2" fillId="0" borderId="0" xfId="14" applyNumberFormat="1" applyFont="1" applyAlignment="1">
      <alignment vertical="center"/>
    </xf>
    <xf numFmtId="0" fontId="9" fillId="0" borderId="0" xfId="0" applyFont="1"/>
    <xf numFmtId="0" fontId="11" fillId="0" borderId="16" xfId="14" applyFont="1" applyBorder="1" applyAlignment="1">
      <alignment horizontal="center" vertical="center" wrapText="1"/>
    </xf>
    <xf numFmtId="0" fontId="13" fillId="0" borderId="17" xfId="6" applyFont="1" applyBorder="1" applyAlignment="1">
      <alignment horizontal="center" vertical="center" wrapText="1"/>
    </xf>
    <xf numFmtId="0" fontId="13" fillId="0" borderId="18" xfId="6" applyFont="1" applyBorder="1" applyAlignment="1">
      <alignment horizontal="center" vertical="center" wrapText="1"/>
    </xf>
    <xf numFmtId="0" fontId="15" fillId="4" borderId="5" xfId="14" applyFont="1" applyFill="1" applyBorder="1" applyAlignment="1">
      <alignment horizontal="center" vertical="center" wrapText="1"/>
    </xf>
    <xf numFmtId="0" fontId="15" fillId="4" borderId="14" xfId="14" applyFont="1" applyFill="1" applyBorder="1" applyAlignment="1">
      <alignment horizontal="center" vertical="center" wrapText="1"/>
    </xf>
    <xf numFmtId="0" fontId="15" fillId="4" borderId="1" xfId="14" applyFont="1" applyFill="1" applyBorder="1" applyAlignment="1">
      <alignment horizontal="center" vertical="center" wrapText="1"/>
    </xf>
    <xf numFmtId="0" fontId="15" fillId="4" borderId="2" xfId="14" applyFont="1" applyFill="1" applyBorder="1" applyAlignment="1">
      <alignment horizontal="center" vertical="center" wrapText="1"/>
    </xf>
    <xf numFmtId="0" fontId="15" fillId="4" borderId="6" xfId="14" applyFont="1" applyFill="1" applyBorder="1" applyAlignment="1">
      <alignment horizontal="center" vertical="center" wrapText="1"/>
    </xf>
    <xf numFmtId="0" fontId="15" fillId="4" borderId="8" xfId="14" applyFont="1" applyFill="1" applyBorder="1" applyAlignment="1">
      <alignment horizontal="center" vertical="center" wrapText="1"/>
    </xf>
    <xf numFmtId="0" fontId="17" fillId="4" borderId="1" xfId="14" applyFont="1" applyFill="1" applyBorder="1" applyAlignment="1">
      <alignment horizontal="center" vertical="center" wrapText="1"/>
    </xf>
    <xf numFmtId="0" fontId="17" fillId="4" borderId="12" xfId="14" applyFont="1" applyFill="1" applyBorder="1" applyAlignment="1">
      <alignment horizontal="center" vertical="center" wrapText="1"/>
    </xf>
    <xf numFmtId="0" fontId="17" fillId="4" borderId="11" xfId="6" applyFont="1" applyFill="1" applyBorder="1" applyAlignment="1">
      <alignment horizontal="center" vertical="center" wrapText="1"/>
    </xf>
    <xf numFmtId="0" fontId="21" fillId="0" borderId="0" xfId="4" applyFont="1" applyFill="1" applyAlignment="1" applyProtection="1">
      <alignment vertical="center"/>
    </xf>
    <xf numFmtId="0" fontId="16" fillId="0" borderId="0" xfId="12" applyFont="1" applyAlignment="1">
      <alignment vertical="center"/>
    </xf>
    <xf numFmtId="0" fontId="14" fillId="0" borderId="0" xfId="14" applyFont="1" applyAlignment="1">
      <alignment horizontal="center" vertical="center"/>
    </xf>
    <xf numFmtId="0" fontId="15" fillId="4" borderId="4" xfId="14" applyFont="1" applyFill="1" applyBorder="1" applyAlignment="1">
      <alignment horizontal="center" vertical="center" wrapText="1"/>
    </xf>
    <xf numFmtId="0" fontId="15" fillId="4" borderId="7" xfId="14" applyFont="1" applyFill="1" applyBorder="1" applyAlignment="1">
      <alignment horizontal="center" vertical="center" wrapText="1"/>
    </xf>
    <xf numFmtId="0" fontId="17" fillId="4" borderId="5" xfId="14" applyFont="1" applyFill="1" applyBorder="1" applyAlignment="1">
      <alignment horizontal="center" vertical="center" wrapText="1"/>
    </xf>
    <xf numFmtId="0" fontId="15" fillId="4" borderId="15" xfId="14" applyFont="1" applyFill="1" applyBorder="1" applyAlignment="1">
      <alignment horizontal="center" vertical="center" wrapText="1"/>
    </xf>
    <xf numFmtId="0" fontId="17" fillId="4" borderId="15" xfId="6" applyFont="1" applyFill="1" applyBorder="1" applyAlignment="1">
      <alignment horizontal="center" vertical="center" wrapText="1"/>
    </xf>
    <xf numFmtId="0" fontId="17" fillId="4" borderId="20" xfId="6" applyFont="1" applyFill="1" applyBorder="1" applyAlignment="1">
      <alignment horizontal="center" vertical="center" wrapText="1"/>
    </xf>
    <xf numFmtId="0" fontId="15" fillId="4" borderId="3" xfId="14" applyFont="1" applyFill="1" applyBorder="1" applyAlignment="1">
      <alignment horizontal="center" vertical="center" wrapText="1"/>
    </xf>
    <xf numFmtId="0" fontId="15" fillId="4" borderId="12" xfId="14" applyFont="1" applyFill="1" applyBorder="1" applyAlignment="1">
      <alignment horizontal="center" vertical="center" wrapText="1"/>
    </xf>
  </cellXfs>
  <cellStyles count="16">
    <cellStyle name="Hivatkozás" xfId="4" builtinId="8"/>
    <cellStyle name="Normál" xfId="0" builtinId="0"/>
    <cellStyle name="Normál 11" xfId="7" xr:uid="{00000000-0005-0000-0000-000002000000}"/>
    <cellStyle name="Normál 11 3" xfId="8" xr:uid="{00000000-0005-0000-0000-000003000000}"/>
    <cellStyle name="Normál 12" xfId="15" xr:uid="{00000000-0005-0000-0000-000004000000}"/>
    <cellStyle name="Normál 2" xfId="1" xr:uid="{00000000-0005-0000-0000-000005000000}"/>
    <cellStyle name="Normál 2 2" xfId="9" xr:uid="{00000000-0005-0000-0000-000006000000}"/>
    <cellStyle name="Normál 2 2 2" xfId="10" xr:uid="{00000000-0005-0000-0000-000007000000}"/>
    <cellStyle name="Normál 3" xfId="2" xr:uid="{00000000-0005-0000-0000-000008000000}"/>
    <cellStyle name="Normál 3 2 2 2 2" xfId="5" xr:uid="{00000000-0005-0000-0000-000009000000}"/>
    <cellStyle name="Normál 4" xfId="3" xr:uid="{00000000-0005-0000-0000-00000A000000}"/>
    <cellStyle name="Normál 9" xfId="6" xr:uid="{00000000-0005-0000-0000-00000B000000}"/>
    <cellStyle name="Normál_ADAT9912" xfId="13" xr:uid="{00000000-0005-0000-0000-00000C000000}"/>
    <cellStyle name="Normál_JOGItablak_képletekkel2008junKATI" xfId="14" xr:uid="{00000000-0005-0000-0000-00000D000000}"/>
    <cellStyle name="Normál_UJnevibeszhozTABLATERVEKjogiBALAZSNEtol2005jun6" xfId="12" xr:uid="{00000000-0005-0000-0000-00000E000000}"/>
    <cellStyle name="Százalék 2" xfId="1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T28"/>
  <sheetViews>
    <sheetView tabSelected="1" topLeftCell="C1" zoomScale="80" zoomScaleNormal="80" workbookViewId="0">
      <selection activeCell="B3" sqref="B3:T3"/>
    </sheetView>
  </sheetViews>
  <sheetFormatPr defaultColWidth="9" defaultRowHeight="12.75"/>
  <cols>
    <col min="1" max="1" width="1.375" style="3" customWidth="1"/>
    <col min="2" max="2" width="24" style="3" customWidth="1"/>
    <col min="3" max="3" width="9.5" style="3" customWidth="1"/>
    <col min="4" max="4" width="7.875" style="3" customWidth="1"/>
    <col min="5" max="5" width="8.5" style="3" customWidth="1"/>
    <col min="6" max="6" width="8.875" style="3" customWidth="1"/>
    <col min="7" max="7" width="8.375" style="3" customWidth="1"/>
    <col min="8" max="9" width="8.625" style="3" customWidth="1"/>
    <col min="10" max="10" width="8" style="3" customWidth="1"/>
    <col min="11" max="11" width="6.375" style="3" customWidth="1"/>
    <col min="12" max="12" width="9.375" style="3" customWidth="1"/>
    <col min="13" max="13" width="8.125" style="3" customWidth="1"/>
    <col min="14" max="14" width="8.25" style="3" customWidth="1"/>
    <col min="15" max="15" width="7.5" style="3" customWidth="1"/>
    <col min="16" max="16" width="7.625" style="3" customWidth="1"/>
    <col min="17" max="17" width="9.25" style="3" customWidth="1"/>
    <col min="18" max="18" width="12.125" style="3" customWidth="1"/>
    <col min="19" max="19" width="8.125" style="3" customWidth="1"/>
    <col min="20" max="20" width="9.125" style="3" customWidth="1"/>
    <col min="21" max="16384" width="9" style="3"/>
  </cols>
  <sheetData>
    <row r="1" spans="2:20" ht="15.75">
      <c r="B1" s="41"/>
      <c r="C1" s="41"/>
    </row>
    <row r="2" spans="2:20" ht="15.75">
      <c r="H2" s="28"/>
      <c r="O2" s="42"/>
      <c r="P2" s="42"/>
      <c r="Q2" s="15"/>
      <c r="S2" s="42"/>
      <c r="T2" s="42"/>
    </row>
    <row r="3" spans="2:20" ht="15.75" customHeight="1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ht="12" customHeight="1" thickBot="1"/>
    <row r="5" spans="2:20" ht="27" customHeight="1">
      <c r="B5" s="44" t="s">
        <v>1</v>
      </c>
      <c r="C5" s="46" t="s">
        <v>2</v>
      </c>
      <c r="D5" s="46" t="s">
        <v>3</v>
      </c>
      <c r="E5" s="46"/>
      <c r="F5" s="32" t="s">
        <v>4</v>
      </c>
      <c r="G5" s="33" t="s">
        <v>5</v>
      </c>
      <c r="H5" s="47"/>
      <c r="I5" s="47"/>
      <c r="J5" s="47"/>
      <c r="K5" s="47"/>
      <c r="L5" s="48"/>
      <c r="M5" s="49"/>
      <c r="N5" s="32" t="s">
        <v>6</v>
      </c>
      <c r="O5" s="32" t="s">
        <v>7</v>
      </c>
      <c r="P5" s="33"/>
      <c r="Q5" s="32" t="s">
        <v>8</v>
      </c>
      <c r="R5" s="32" t="s">
        <v>9</v>
      </c>
      <c r="S5" s="32" t="s">
        <v>10</v>
      </c>
      <c r="T5" s="36"/>
    </row>
    <row r="6" spans="2:20" ht="17.25" customHeight="1">
      <c r="B6" s="45"/>
      <c r="C6" s="38"/>
      <c r="D6" s="38" t="s">
        <v>11</v>
      </c>
      <c r="E6" s="38" t="s">
        <v>12</v>
      </c>
      <c r="F6" s="35"/>
      <c r="G6" s="38" t="s">
        <v>13</v>
      </c>
      <c r="H6" s="38" t="s">
        <v>14</v>
      </c>
      <c r="I6" s="38" t="s">
        <v>15</v>
      </c>
      <c r="J6" s="38"/>
      <c r="K6" s="39" t="s">
        <v>16</v>
      </c>
      <c r="L6" s="39" t="s">
        <v>17</v>
      </c>
      <c r="M6" s="51" t="s">
        <v>18</v>
      </c>
      <c r="N6" s="50"/>
      <c r="O6" s="34"/>
      <c r="P6" s="35"/>
      <c r="Q6" s="34"/>
      <c r="R6" s="34"/>
      <c r="S6" s="34"/>
      <c r="T6" s="37"/>
    </row>
    <row r="7" spans="2:20" ht="30" customHeight="1">
      <c r="B7" s="45"/>
      <c r="C7" s="38"/>
      <c r="D7" s="38"/>
      <c r="E7" s="38"/>
      <c r="F7" s="35"/>
      <c r="G7" s="38"/>
      <c r="H7" s="38"/>
      <c r="I7" s="16"/>
      <c r="J7" s="16" t="s">
        <v>19</v>
      </c>
      <c r="K7" s="40"/>
      <c r="L7" s="40"/>
      <c r="M7" s="40"/>
      <c r="N7" s="50"/>
      <c r="O7" s="16" t="s">
        <v>20</v>
      </c>
      <c r="P7" s="17" t="s">
        <v>21</v>
      </c>
      <c r="Q7" s="34"/>
      <c r="R7" s="34"/>
      <c r="S7" s="16" t="s">
        <v>22</v>
      </c>
      <c r="T7" s="18" t="s">
        <v>23</v>
      </c>
    </row>
    <row r="8" spans="2:20" ht="15" customHeight="1">
      <c r="B8" s="29" t="s">
        <v>24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</row>
    <row r="9" spans="2:20" ht="15" customHeight="1">
      <c r="B9" s="19" t="s">
        <v>25</v>
      </c>
      <c r="C9" s="1">
        <v>296</v>
      </c>
      <c r="D9" s="1">
        <v>196</v>
      </c>
      <c r="E9" s="1">
        <v>138</v>
      </c>
      <c r="F9" s="1">
        <f t="shared" ref="F9:F14" si="0">SUM(C9:E9)</f>
        <v>630</v>
      </c>
      <c r="G9" s="1">
        <v>202</v>
      </c>
      <c r="H9" s="1">
        <v>5</v>
      </c>
      <c r="I9" s="1">
        <v>8</v>
      </c>
      <c r="J9" s="1">
        <v>38</v>
      </c>
      <c r="K9" s="1">
        <v>3</v>
      </c>
      <c r="L9" s="1">
        <f>38+21</f>
        <v>59</v>
      </c>
      <c r="M9" s="5">
        <f t="shared" ref="M9:M14" si="1">SUM(G9:L9)</f>
        <v>315</v>
      </c>
      <c r="N9" s="4">
        <f>G9/(M9-L9)</f>
        <v>0.7890625</v>
      </c>
      <c r="O9" s="1">
        <v>23</v>
      </c>
      <c r="P9" s="1">
        <v>10</v>
      </c>
      <c r="Q9" s="1">
        <f t="shared" ref="Q9:Q14" si="2">M9+O9+P9</f>
        <v>348</v>
      </c>
      <c r="R9" s="5">
        <f t="shared" ref="R9:R14" si="3" xml:space="preserve"> F9-Q9</f>
        <v>282</v>
      </c>
      <c r="S9" s="1">
        <v>32120</v>
      </c>
      <c r="T9" s="2">
        <v>13189</v>
      </c>
    </row>
    <row r="10" spans="2:20" ht="15" customHeight="1">
      <c r="B10" s="20" t="s">
        <v>26</v>
      </c>
      <c r="C10" s="6">
        <v>17</v>
      </c>
      <c r="D10" s="6">
        <v>15</v>
      </c>
      <c r="E10" s="6">
        <v>16</v>
      </c>
      <c r="F10" s="6">
        <f t="shared" si="0"/>
        <v>48</v>
      </c>
      <c r="G10" s="6">
        <v>18</v>
      </c>
      <c r="H10" s="6">
        <v>0</v>
      </c>
      <c r="I10" s="6">
        <v>0</v>
      </c>
      <c r="J10" s="6">
        <v>5</v>
      </c>
      <c r="K10" s="6">
        <v>0</v>
      </c>
      <c r="L10" s="6">
        <v>1</v>
      </c>
      <c r="M10" s="8">
        <f t="shared" si="1"/>
        <v>24</v>
      </c>
      <c r="N10" s="7">
        <f>G10/(M10-L10)</f>
        <v>0.78260869565217395</v>
      </c>
      <c r="O10" s="6">
        <v>0</v>
      </c>
      <c r="P10" s="6">
        <v>1</v>
      </c>
      <c r="Q10" s="6">
        <f t="shared" si="2"/>
        <v>25</v>
      </c>
      <c r="R10" s="8">
        <f t="shared" si="3"/>
        <v>23</v>
      </c>
      <c r="S10" s="21">
        <v>385</v>
      </c>
      <c r="T10" s="9">
        <v>1110</v>
      </c>
    </row>
    <row r="11" spans="2:20" ht="15" customHeight="1">
      <c r="B11" s="19" t="s">
        <v>27</v>
      </c>
      <c r="C11" s="1">
        <v>1</v>
      </c>
      <c r="D11" s="1">
        <v>0</v>
      </c>
      <c r="E11" s="1">
        <v>0</v>
      </c>
      <c r="F11" s="1">
        <f t="shared" si="0"/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5">
        <f t="shared" si="1"/>
        <v>1</v>
      </c>
      <c r="N11" s="4">
        <v>0</v>
      </c>
      <c r="O11" s="1">
        <v>0</v>
      </c>
      <c r="P11" s="1">
        <v>0</v>
      </c>
      <c r="Q11" s="1">
        <f t="shared" si="2"/>
        <v>1</v>
      </c>
      <c r="R11" s="5">
        <f t="shared" si="3"/>
        <v>0</v>
      </c>
      <c r="S11" s="1">
        <v>0</v>
      </c>
      <c r="T11" s="2">
        <v>0</v>
      </c>
    </row>
    <row r="12" spans="2:20" ht="15" customHeight="1">
      <c r="B12" s="20" t="s">
        <v>28</v>
      </c>
      <c r="C12" s="6">
        <v>4</v>
      </c>
      <c r="D12" s="6">
        <v>1</v>
      </c>
      <c r="E12" s="6">
        <v>1</v>
      </c>
      <c r="F12" s="6">
        <f t="shared" si="0"/>
        <v>6</v>
      </c>
      <c r="G12" s="6">
        <v>1</v>
      </c>
      <c r="H12" s="6">
        <v>0</v>
      </c>
      <c r="I12" s="6">
        <v>0</v>
      </c>
      <c r="J12" s="6">
        <v>2</v>
      </c>
      <c r="K12" s="6">
        <v>0</v>
      </c>
      <c r="L12" s="6">
        <v>0</v>
      </c>
      <c r="M12" s="8">
        <f t="shared" si="1"/>
        <v>3</v>
      </c>
      <c r="N12" s="7">
        <f>G12/(M12-L12)</f>
        <v>0.33333333333333331</v>
      </c>
      <c r="O12" s="6">
        <v>0</v>
      </c>
      <c r="P12" s="6">
        <v>1</v>
      </c>
      <c r="Q12" s="6">
        <f t="shared" si="2"/>
        <v>4</v>
      </c>
      <c r="R12" s="8">
        <f t="shared" si="3"/>
        <v>2</v>
      </c>
      <c r="S12" s="21">
        <v>150</v>
      </c>
      <c r="T12" s="9">
        <v>1320</v>
      </c>
    </row>
    <row r="13" spans="2:20" ht="15" customHeight="1">
      <c r="B13" s="19" t="s">
        <v>29</v>
      </c>
      <c r="C13" s="1">
        <v>6</v>
      </c>
      <c r="D13" s="1">
        <v>6</v>
      </c>
      <c r="E13" s="1">
        <v>10</v>
      </c>
      <c r="F13" s="1">
        <f t="shared" si="0"/>
        <v>22</v>
      </c>
      <c r="G13" s="1">
        <v>4</v>
      </c>
      <c r="H13" s="1">
        <v>0</v>
      </c>
      <c r="I13" s="1">
        <v>1</v>
      </c>
      <c r="J13" s="1">
        <v>1</v>
      </c>
      <c r="K13" s="1">
        <v>0</v>
      </c>
      <c r="L13" s="1">
        <v>0</v>
      </c>
      <c r="M13" s="5">
        <f t="shared" si="1"/>
        <v>6</v>
      </c>
      <c r="N13" s="4">
        <f>G13/(M13-L13)</f>
        <v>0.66666666666666663</v>
      </c>
      <c r="O13" s="1">
        <v>0</v>
      </c>
      <c r="P13" s="1">
        <v>3</v>
      </c>
      <c r="Q13" s="1">
        <f t="shared" si="2"/>
        <v>9</v>
      </c>
      <c r="R13" s="5">
        <f t="shared" si="3"/>
        <v>13</v>
      </c>
      <c r="S13" s="1">
        <v>240</v>
      </c>
      <c r="T13" s="2">
        <v>1520</v>
      </c>
    </row>
    <row r="14" spans="2:20" ht="15" customHeight="1">
      <c r="B14" s="20" t="s">
        <v>30</v>
      </c>
      <c r="C14" s="10">
        <v>18</v>
      </c>
      <c r="D14" s="10">
        <v>6</v>
      </c>
      <c r="E14" s="10">
        <v>25</v>
      </c>
      <c r="F14" s="10">
        <f t="shared" si="0"/>
        <v>49</v>
      </c>
      <c r="G14" s="10">
        <v>5</v>
      </c>
      <c r="H14" s="10">
        <v>1</v>
      </c>
      <c r="I14" s="10">
        <v>3</v>
      </c>
      <c r="J14" s="10">
        <v>2</v>
      </c>
      <c r="K14" s="10">
        <v>0</v>
      </c>
      <c r="L14" s="10">
        <f>1+3</f>
        <v>4</v>
      </c>
      <c r="M14" s="12">
        <f t="shared" si="1"/>
        <v>15</v>
      </c>
      <c r="N14" s="11">
        <f>G14/(M14-L14)</f>
        <v>0.45454545454545453</v>
      </c>
      <c r="O14" s="10">
        <v>1</v>
      </c>
      <c r="P14" s="10">
        <v>3</v>
      </c>
      <c r="Q14" s="10">
        <f t="shared" si="2"/>
        <v>19</v>
      </c>
      <c r="R14" s="12">
        <f t="shared" si="3"/>
        <v>30</v>
      </c>
      <c r="S14" s="10">
        <v>260</v>
      </c>
      <c r="T14" s="13">
        <v>630</v>
      </c>
    </row>
    <row r="15" spans="2:20" ht="17.25" customHeight="1" thickBot="1">
      <c r="B15" s="22" t="s">
        <v>31</v>
      </c>
      <c r="C15" s="23">
        <f t="shared" ref="C15:M15" si="4">SUM(C9:C14)</f>
        <v>342</v>
      </c>
      <c r="D15" s="23">
        <f t="shared" si="4"/>
        <v>224</v>
      </c>
      <c r="E15" s="23">
        <f t="shared" si="4"/>
        <v>190</v>
      </c>
      <c r="F15" s="23">
        <f t="shared" si="4"/>
        <v>756</v>
      </c>
      <c r="G15" s="23">
        <f t="shared" si="4"/>
        <v>230</v>
      </c>
      <c r="H15" s="23">
        <f t="shared" si="4"/>
        <v>6</v>
      </c>
      <c r="I15" s="23">
        <f t="shared" si="4"/>
        <v>12</v>
      </c>
      <c r="J15" s="23">
        <f t="shared" si="4"/>
        <v>48</v>
      </c>
      <c r="K15" s="23">
        <f t="shared" si="4"/>
        <v>3</v>
      </c>
      <c r="L15" s="23">
        <f t="shared" si="4"/>
        <v>65</v>
      </c>
      <c r="M15" s="23">
        <f t="shared" si="4"/>
        <v>364</v>
      </c>
      <c r="N15" s="14">
        <f>G15/(M15-L15)</f>
        <v>0.76923076923076927</v>
      </c>
      <c r="O15" s="23">
        <f t="shared" ref="O15:T15" si="5">SUM(O9:O14)</f>
        <v>24</v>
      </c>
      <c r="P15" s="23">
        <f t="shared" si="5"/>
        <v>18</v>
      </c>
      <c r="Q15" s="23">
        <f t="shared" si="5"/>
        <v>406</v>
      </c>
      <c r="R15" s="23">
        <f t="shared" si="5"/>
        <v>350</v>
      </c>
      <c r="S15" s="23">
        <f t="shared" si="5"/>
        <v>33155</v>
      </c>
      <c r="T15" s="24">
        <f t="shared" si="5"/>
        <v>17769</v>
      </c>
    </row>
    <row r="16" spans="2:20" ht="18" customHeight="1"/>
    <row r="17" spans="2:7" s="26" customFormat="1" ht="14.25">
      <c r="B17" s="25"/>
    </row>
    <row r="19" spans="2:7" ht="15" customHeight="1"/>
    <row r="20" spans="2:7" ht="15" customHeight="1"/>
    <row r="22" spans="2:7" ht="15" customHeight="1"/>
    <row r="23" spans="2:7" ht="15" customHeight="1"/>
    <row r="24" spans="2:7" ht="15" customHeight="1"/>
    <row r="25" spans="2:7" ht="15" customHeight="1"/>
    <row r="28" spans="2:7">
      <c r="G28" s="27"/>
    </row>
  </sheetData>
  <mergeCells count="23">
    <mergeCell ref="B1:C1"/>
    <mergeCell ref="O2:P2"/>
    <mergeCell ref="S2:T2"/>
    <mergeCell ref="B3:T3"/>
    <mergeCell ref="B5:B7"/>
    <mergeCell ref="C5:C7"/>
    <mergeCell ref="D5:E5"/>
    <mergeCell ref="F5:F7"/>
    <mergeCell ref="G5:M5"/>
    <mergeCell ref="N5:N7"/>
    <mergeCell ref="L6:L7"/>
    <mergeCell ref="M6:M7"/>
    <mergeCell ref="B8:T8"/>
    <mergeCell ref="O5:P6"/>
    <mergeCell ref="Q5:Q7"/>
    <mergeCell ref="R5:R7"/>
    <mergeCell ref="S5:T6"/>
    <mergeCell ref="D6:D7"/>
    <mergeCell ref="E6:E7"/>
    <mergeCell ref="G6:G7"/>
    <mergeCell ref="H6:H7"/>
    <mergeCell ref="I6:J6"/>
    <mergeCell ref="K6:K7"/>
  </mergeCells>
  <printOptions horizontalCentered="1"/>
  <pageMargins left="0" right="0" top="0.62992125984251968" bottom="0.55118110236220474" header="0.39370078740157483" footer="0.27559055118110237"/>
  <pageSetup paperSize="9" scale="78" orientation="landscape" horizontalDpi="4294967293" r:id="rId1"/>
  <headerFooter alignWithMargins="0">
    <oddHeader>&amp;L&amp;"Times New Roman,Félkövér"&amp;11NEMZETI ADÓ- ÉS VÁMHIVATAL</oddHeader>
    <oddFooter>&amp;C&amp;11&amp;P/&amp;N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5F707B-1564-4BAF-A4A2-F44C3F4E4C3E}"/>
</file>

<file path=customXml/itemProps2.xml><?xml version="1.0" encoding="utf-8"?>
<ds:datastoreItem xmlns:ds="http://schemas.openxmlformats.org/officeDocument/2006/customXml" ds:itemID="{849233A8-D1FF-4840-8E01-785DFF719272}"/>
</file>

<file path=customXml/itemProps3.xml><?xml version="1.0" encoding="utf-8"?>
<ds:datastoreItem xmlns:ds="http://schemas.openxmlformats.org/officeDocument/2006/customXml" ds:itemID="{A17BE75B-3063-48CF-BDEB-EB5AF82A3E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2021-12-15T13:18:22Z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