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xr:revisionPtr revIDLastSave="0" documentId="11_8B3F2D67B174F4DDCF0A580E5CB9509383583E16" xr6:coauthVersionLast="47" xr6:coauthVersionMax="47" xr10:uidLastSave="{00000000-0000-0000-0000-000000000000}"/>
  <bookViews>
    <workbookView xWindow="390" yWindow="195" windowWidth="14670" windowHeight="7095" xr2:uid="{00000000-000D-0000-FFFF-FFFF00000000}"/>
  </bookViews>
  <sheets>
    <sheet name="SZ2_adózók sz.összetétele ig" sheetId="2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[2]Ritának1!$DC$1:$DO$110</definedName>
    <definedName name="Fi">#REF!</definedName>
    <definedName name="fu">'[6]V.011-00-50'!$A$3</definedName>
    <definedName name="FVFbeszamolo4mell" hidden="1">'[7]42. sz. c (2002.) tan.'!#REF!</definedName>
    <definedName name="gh">[8]Ritának!#REF!</definedName>
    <definedName name="GRAFezt">'[9]ellenőrzési kapacitás'!#REF!</definedName>
    <definedName name="grafGyurcsanyhoz">'[9]ellenőrzési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jkkoé">#REF!</definedName>
    <definedName name="KAIG">[2]Ritának2!$CC$1:$CO$110</definedName>
    <definedName name="KeletBp">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hidden="1">'[4]Munka 1'!#REF!</definedName>
    <definedName name="Nógrád">[2]Ritának1!$FP$1:$GB$110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>[8]Ritának!#REF!</definedName>
    <definedName name="ppest">[8]Ritának!#REF!</definedName>
    <definedName name="sasasas" hidden="1">'[12]42. sz. c (2002.) tan.'!#REF!</definedName>
    <definedName name="sdASAn" hidden="1">'[12]42. sz. c (2002.) tan.'!#REF!</definedName>
    <definedName name="Somogy">[8]Ritának!#REF!</definedName>
    <definedName name="sorok_azonÖsszes_ell_legm_szint">#REF!</definedName>
    <definedName name="Szabolcs">[8]Ritának!#REF!</definedName>
    <definedName name="Szolnok">[8]Ritának!#REF!</definedName>
    <definedName name="SZTADI">[2]Ritának1!$P$1:$AB$110</definedName>
    <definedName name="táblacím">#REF!</definedName>
    <definedName name="Tolna">[8]Ritának!#REF!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6" i="20" l="1"/>
  <c r="X14" i="20"/>
  <c r="X13" i="20"/>
  <c r="Y13" i="20" s="1"/>
  <c r="W12" i="20"/>
  <c r="W15" i="20" s="1"/>
  <c r="V12" i="20"/>
  <c r="V15" i="20" s="1"/>
  <c r="U12" i="20"/>
  <c r="U15" i="20" s="1"/>
  <c r="T12" i="20"/>
  <c r="T15" i="20" s="1"/>
  <c r="S12" i="20"/>
  <c r="S15" i="20" s="1"/>
  <c r="R12" i="20"/>
  <c r="R15" i="20" s="1"/>
  <c r="Q12" i="20"/>
  <c r="Q15" i="20" s="1"/>
  <c r="P12" i="20"/>
  <c r="P15" i="20" s="1"/>
  <c r="O12" i="20"/>
  <c r="O15" i="20" s="1"/>
  <c r="N12" i="20"/>
  <c r="N15" i="20" s="1"/>
  <c r="M12" i="20"/>
  <c r="M15" i="20" s="1"/>
  <c r="L12" i="20"/>
  <c r="L15" i="20" s="1"/>
  <c r="K12" i="20"/>
  <c r="K15" i="20" s="1"/>
  <c r="J12" i="20"/>
  <c r="J15" i="20" s="1"/>
  <c r="I12" i="20"/>
  <c r="I15" i="20" s="1"/>
  <c r="H12" i="20"/>
  <c r="H15" i="20" s="1"/>
  <c r="G12" i="20"/>
  <c r="G15" i="20" s="1"/>
  <c r="F12" i="20"/>
  <c r="F15" i="20" s="1"/>
  <c r="E12" i="20"/>
  <c r="E15" i="20" s="1"/>
  <c r="D12" i="20"/>
  <c r="D15" i="20" s="1"/>
  <c r="C12" i="20"/>
  <c r="C15" i="20" s="1"/>
  <c r="B12" i="20"/>
  <c r="B15" i="20" s="1"/>
  <c r="Y11" i="20"/>
  <c r="Y10" i="20"/>
  <c r="Y9" i="20"/>
  <c r="Y8" i="20"/>
  <c r="X7" i="20"/>
  <c r="Y7" i="20" s="1"/>
  <c r="X6" i="20"/>
  <c r="Y6" i="20" s="1"/>
  <c r="X5" i="20"/>
  <c r="X12" i="20" l="1"/>
  <c r="X15" i="20" s="1"/>
  <c r="Y5" i="20"/>
  <c r="Y12" i="20"/>
  <c r="Y15" i="20" s="1"/>
</calcChain>
</file>

<file path=xl/sharedStrings.xml><?xml version="1.0" encoding="utf-8"?>
<sst xmlns="http://schemas.openxmlformats.org/spreadsheetml/2006/main" count="38" uniqueCount="38">
  <si>
    <t>Az adózók száma és belső összetétele 2017. december 31-én igazgatóságonként</t>
  </si>
  <si>
    <t>Megnevezés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</si>
  <si>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</si>
  <si>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</si>
  <si>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</si>
  <si>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</si>
  <si>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</si>
  <si>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</si>
  <si>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</si>
  <si>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</si>
  <si>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</si>
  <si>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</si>
  <si>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</si>
  <si>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</si>
  <si>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</si>
  <si>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</si>
  <si>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</si>
  <si>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</si>
  <si>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</si>
  <si>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</si>
  <si>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</si>
  <si>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</si>
  <si>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</si>
  <si>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</si>
  <si>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Kemelt Adózók Adó- és Vámigazgatósága + kizárólagos ill. szakterület</t>
  </si>
  <si>
    <t>Országos összesen</t>
  </si>
  <si>
    <t>Gazdálkodó szervezetek</t>
  </si>
  <si>
    <t>melyekből: - Korlátolt felelősségű társaság</t>
  </si>
  <si>
    <t xml:space="preserve">                    - Részvénytársaság</t>
  </si>
  <si>
    <t xml:space="preserve">                    - Betéti társaság</t>
  </si>
  <si>
    <t xml:space="preserve">                    - Költségvetési szervek </t>
  </si>
  <si>
    <t>Egyéni vállalkozók</t>
  </si>
  <si>
    <t>Önálló tevékenységet folytató magánszemélyek</t>
  </si>
  <si>
    <t>Összes működő adóalany</t>
  </si>
  <si>
    <t>Technikai megszűnt</t>
  </si>
  <si>
    <t>Véglegesen megszűnt</t>
  </si>
  <si>
    <t>Mindösszesen</t>
  </si>
  <si>
    <t>Felszámolás, végelszámolás és csődeljárás alatt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</si>
</sst>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9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4">
    <xf numFmtId="0" fontId="0" fillId="0" borderId="0"/>
    <xf numFmtId="0" fontId="2" fillId="0" borderId="0"/>
    <xf numFmtId="0" fontId="4" fillId="0" borderId="0"/>
    <xf numFmtId="0" fontId="5" fillId="0" borderId="0"/>
    <xf numFmtId="0" fontId="7" fillId="0" borderId="0"/>
    <xf numFmtId="0" fontId="10" fillId="0" borderId="0"/>
    <xf numFmtId="0" fontId="11" fillId="0" borderId="0"/>
    <xf numFmtId="0" fontId="11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7" borderId="2" applyNumberFormat="0" applyAlignment="0" applyProtection="0"/>
    <xf numFmtId="0" fontId="15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16" borderId="6" applyNumberFormat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7" applyNumberFormat="0" applyFill="0" applyAlignment="0" applyProtection="0"/>
    <xf numFmtId="0" fontId="10" fillId="17" borderId="8" applyNumberFormat="0" applyFont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23" fillId="4" borderId="0" applyNumberFormat="0" applyBorder="0" applyAlignment="0" applyProtection="0"/>
    <xf numFmtId="0" fontId="24" fillId="22" borderId="9" applyNumberFormat="0" applyAlignment="0" applyProtection="0"/>
    <xf numFmtId="0" fontId="25" fillId="0" borderId="0" applyNumberFormat="0" applyFill="0" applyBorder="0" applyAlignment="0" applyProtection="0"/>
    <xf numFmtId="0" fontId="9" fillId="0" borderId="0"/>
    <xf numFmtId="0" fontId="3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12" fillId="0" borderId="0"/>
    <xf numFmtId="0" fontId="28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0" fillId="0" borderId="0"/>
    <xf numFmtId="0" fontId="29" fillId="0" borderId="10" applyNumberFormat="0" applyFill="0" applyAlignment="0" applyProtection="0"/>
    <xf numFmtId="0" fontId="30" fillId="3" borderId="0" applyNumberFormat="0" applyBorder="0" applyAlignment="0" applyProtection="0"/>
    <xf numFmtId="0" fontId="31" fillId="23" borderId="0" applyNumberFormat="0" applyBorder="0" applyAlignment="0" applyProtection="0"/>
    <xf numFmtId="0" fontId="32" fillId="22" borderId="2" applyNumberForma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3" fillId="0" borderId="0"/>
    <xf numFmtId="0" fontId="33" fillId="0" borderId="0"/>
    <xf numFmtId="0" fontId="36" fillId="0" borderId="0"/>
  </cellStyleXfs>
  <cellXfs count="21">
    <xf numFmtId="0" fontId="0" fillId="0" borderId="0" xfId="0"/>
    <xf numFmtId="0" fontId="10" fillId="0" borderId="0" xfId="5"/>
    <xf numFmtId="0" fontId="37" fillId="0" borderId="0" xfId="5" applyFont="1" applyAlignment="1">
      <alignment horizontal="center"/>
    </xf>
    <xf numFmtId="0" fontId="10" fillId="0" borderId="0" xfId="5" applyAlignment="1">
      <alignment vertical="center"/>
    </xf>
    <xf numFmtId="0" fontId="38" fillId="24" borderId="11" xfId="5" applyFont="1" applyFill="1" applyBorder="1" applyAlignment="1">
      <alignment vertical="center"/>
    </xf>
    <xf numFmtId="0" fontId="38" fillId="24" borderId="11" xfId="5" applyFont="1" applyFill="1" applyBorder="1" applyAlignment="1">
      <alignment horizontal="center" vertical="center" wrapText="1"/>
    </xf>
    <xf numFmtId="0" fontId="34" fillId="0" borderId="12" xfId="5" applyFont="1" applyBorder="1" applyAlignment="1">
      <alignment vertical="center"/>
    </xf>
    <xf numFmtId="3" fontId="9" fillId="0" borderId="13" xfId="5" applyNumberFormat="1" applyFont="1" applyBorder="1" applyAlignment="1">
      <alignment vertical="center"/>
    </xf>
    <xf numFmtId="0" fontId="34" fillId="0" borderId="14" xfId="5" applyFont="1" applyBorder="1" applyAlignment="1">
      <alignment vertical="center" wrapText="1"/>
    </xf>
    <xf numFmtId="3" fontId="9" fillId="0" borderId="14" xfId="5" applyNumberFormat="1" applyFont="1" applyBorder="1" applyAlignment="1">
      <alignment vertical="center"/>
    </xf>
    <xf numFmtId="0" fontId="34" fillId="0" borderId="12" xfId="5" applyFont="1" applyBorder="1" applyAlignment="1">
      <alignment vertical="center" wrapText="1"/>
    </xf>
    <xf numFmtId="0" fontId="34" fillId="0" borderId="14" xfId="5" applyFont="1" applyBorder="1" applyAlignment="1">
      <alignment vertical="center"/>
    </xf>
    <xf numFmtId="3" fontId="9" fillId="0" borderId="15" xfId="5" applyNumberFormat="1" applyFont="1" applyBorder="1" applyAlignment="1">
      <alignment vertical="center"/>
    </xf>
    <xf numFmtId="0" fontId="38" fillId="24" borderId="1" xfId="5" applyFont="1" applyFill="1" applyBorder="1" applyAlignment="1">
      <alignment vertical="center"/>
    </xf>
    <xf numFmtId="3" fontId="8" fillId="24" borderId="1" xfId="5" applyNumberFormat="1" applyFont="1" applyFill="1" applyBorder="1" applyAlignment="1">
      <alignment vertical="center"/>
    </xf>
    <xf numFmtId="0" fontId="34" fillId="0" borderId="16" xfId="5" applyFont="1" applyBorder="1" applyAlignment="1">
      <alignment vertical="center"/>
    </xf>
    <xf numFmtId="3" fontId="38" fillId="24" borderId="1" xfId="5" applyNumberFormat="1" applyFont="1" applyFill="1" applyBorder="1" applyAlignment="1">
      <alignment vertical="center"/>
    </xf>
    <xf numFmtId="0" fontId="35" fillId="0" borderId="0" xfId="5" applyFont="1" applyAlignment="1">
      <alignment vertical="center"/>
    </xf>
    <xf numFmtId="0" fontId="35" fillId="0" borderId="17" xfId="5" applyFont="1" applyBorder="1" applyAlignment="1">
      <alignment vertical="center"/>
    </xf>
    <xf numFmtId="3" fontId="9" fillId="0" borderId="17" xfId="5" applyNumberFormat="1" applyFont="1" applyBorder="1" applyAlignment="1">
      <alignment vertical="center"/>
    </xf>
    <xf numFmtId="0" fontId="37" fillId="0" borderId="0" xfId="5" applyFont="1" applyAlignment="1">
      <alignment horizontal="center"/>
    </xf>
  </cellXfs>
  <cellStyles count="84">
    <cellStyle name="20% - 1. jelölőszín 2" xfId="8" xr:uid="{00000000-0005-0000-0000-000000000000}"/>
    <cellStyle name="20% - 2. jelölőszín 2" xfId="9" xr:uid="{00000000-0005-0000-0000-000001000000}"/>
    <cellStyle name="20% - 3. jelölőszín 2" xfId="10" xr:uid="{00000000-0005-0000-0000-000002000000}"/>
    <cellStyle name="20% - 4. jelölőszín 2" xfId="11" xr:uid="{00000000-0005-0000-0000-000003000000}"/>
    <cellStyle name="20% - 5. jelölőszín 2" xfId="12" xr:uid="{00000000-0005-0000-0000-000004000000}"/>
    <cellStyle name="20% - 6. jelölőszín 2" xfId="13" xr:uid="{00000000-0005-0000-0000-000005000000}"/>
    <cellStyle name="40% - 1. jelölőszín 2" xfId="14" xr:uid="{00000000-0005-0000-0000-000006000000}"/>
    <cellStyle name="40% - 2. jelölőszín 2" xfId="15" xr:uid="{00000000-0005-0000-0000-000007000000}"/>
    <cellStyle name="40% - 3. jelölőszín 2" xfId="16" xr:uid="{00000000-0005-0000-0000-000008000000}"/>
    <cellStyle name="40% - 4. jelölőszín 2" xfId="17" xr:uid="{00000000-0005-0000-0000-000009000000}"/>
    <cellStyle name="40% - 5. jelölőszín 2" xfId="18" xr:uid="{00000000-0005-0000-0000-00000A000000}"/>
    <cellStyle name="40% - 6. jelölőszín 2" xfId="19" xr:uid="{00000000-0005-0000-0000-00000B000000}"/>
    <cellStyle name="60% - 1. jelölőszín 2" xfId="20" xr:uid="{00000000-0005-0000-0000-00000C000000}"/>
    <cellStyle name="60% - 2. jelölőszín 2" xfId="21" xr:uid="{00000000-0005-0000-0000-00000D000000}"/>
    <cellStyle name="60% - 3. jelölőszín 2" xfId="22" xr:uid="{00000000-0005-0000-0000-00000E000000}"/>
    <cellStyle name="60% - 4. jelölőszín 2" xfId="23" xr:uid="{00000000-0005-0000-0000-00000F000000}"/>
    <cellStyle name="60% - 5. jelölőszín 2" xfId="24" xr:uid="{00000000-0005-0000-0000-000010000000}"/>
    <cellStyle name="60% - 6. jelölőszín 2" xfId="25" xr:uid="{00000000-0005-0000-0000-000011000000}"/>
    <cellStyle name="Bevitel 2" xfId="26" xr:uid="{00000000-0005-0000-0000-000012000000}"/>
    <cellStyle name="Cím 2" xfId="27" xr:uid="{00000000-0005-0000-0000-000013000000}"/>
    <cellStyle name="Címsor 1 2" xfId="28" xr:uid="{00000000-0005-0000-0000-000014000000}"/>
    <cellStyle name="Címsor 2 2" xfId="29" xr:uid="{00000000-0005-0000-0000-000015000000}"/>
    <cellStyle name="Címsor 3 2" xfId="30" xr:uid="{00000000-0005-0000-0000-000016000000}"/>
    <cellStyle name="Címsor 4 2" xfId="31" xr:uid="{00000000-0005-0000-0000-000017000000}"/>
    <cellStyle name="Ellenőrzőcella 2" xfId="32" xr:uid="{00000000-0005-0000-0000-000018000000}"/>
    <cellStyle name="Ezres 2" xfId="33" xr:uid="{00000000-0005-0000-0000-000019000000}"/>
    <cellStyle name="Ezres 3" xfId="34" xr:uid="{00000000-0005-0000-0000-00001A000000}"/>
    <cellStyle name="Figyelmeztetés 2" xfId="35" xr:uid="{00000000-0005-0000-0000-00001B000000}"/>
    <cellStyle name="Hiperhivatkozás" xfId="36" xr:uid="{00000000-0005-0000-0000-00001C000000}"/>
    <cellStyle name="Hivatkozás 2" xfId="37" xr:uid="{00000000-0005-0000-0000-00001D000000}"/>
    <cellStyle name="Hivatkozott cella 2" xfId="38" xr:uid="{00000000-0005-0000-0000-00001E000000}"/>
    <cellStyle name="Jegyzet 2" xfId="39" xr:uid="{00000000-0005-0000-0000-00001F000000}"/>
    <cellStyle name="Jelölőszín (1) 2" xfId="40" xr:uid="{00000000-0005-0000-0000-000020000000}"/>
    <cellStyle name="Jelölőszín (2) 2" xfId="41" xr:uid="{00000000-0005-0000-0000-000021000000}"/>
    <cellStyle name="Jelölőszín (3) 2" xfId="42" xr:uid="{00000000-0005-0000-0000-000022000000}"/>
    <cellStyle name="Jelölőszín (4) 2" xfId="43" xr:uid="{00000000-0005-0000-0000-000023000000}"/>
    <cellStyle name="Jelölőszín (5) 2" xfId="44" xr:uid="{00000000-0005-0000-0000-000024000000}"/>
    <cellStyle name="Jelölőszín (6) 2" xfId="45" xr:uid="{00000000-0005-0000-0000-000025000000}"/>
    <cellStyle name="Jó 2" xfId="46" xr:uid="{00000000-0005-0000-0000-000026000000}"/>
    <cellStyle name="Kimenet 2" xfId="47" xr:uid="{00000000-0005-0000-0000-000027000000}"/>
    <cellStyle name="Magyarázó szöveg 2" xfId="48" xr:uid="{00000000-0005-0000-0000-000028000000}"/>
    <cellStyle name="Normál" xfId="0" builtinId="0"/>
    <cellStyle name="Normál 10" xfId="49" xr:uid="{00000000-0005-0000-0000-00002A000000}"/>
    <cellStyle name="Normál 11" xfId="6" xr:uid="{00000000-0005-0000-0000-00002B000000}"/>
    <cellStyle name="Normál 11 2" xfId="50" xr:uid="{00000000-0005-0000-0000-00002C000000}"/>
    <cellStyle name="Normál 11 3" xfId="7" xr:uid="{00000000-0005-0000-0000-00002D000000}"/>
    <cellStyle name="Normál 12" xfId="51" xr:uid="{00000000-0005-0000-0000-00002E000000}"/>
    <cellStyle name="Normál 2" xfId="1" xr:uid="{00000000-0005-0000-0000-00002F000000}"/>
    <cellStyle name="Normál 2 2" xfId="5" xr:uid="{00000000-0005-0000-0000-000030000000}"/>
    <cellStyle name="Normál 2 2 2" xfId="52" xr:uid="{00000000-0005-0000-0000-000031000000}"/>
    <cellStyle name="Normál 2 2 3" xfId="83" xr:uid="{00000000-0005-0000-0000-000032000000}"/>
    <cellStyle name="Normál 2 3" xfId="53" xr:uid="{00000000-0005-0000-0000-000033000000}"/>
    <cellStyle name="Normál 2 4" xfId="54" xr:uid="{00000000-0005-0000-0000-000034000000}"/>
    <cellStyle name="Normál 2 5" xfId="55" xr:uid="{00000000-0005-0000-0000-000035000000}"/>
    <cellStyle name="Normál 2 6" xfId="56" xr:uid="{00000000-0005-0000-0000-000036000000}"/>
    <cellStyle name="Normál 2_Bevételek_2010_beszámoló jelentésből" xfId="57" xr:uid="{00000000-0005-0000-0000-000037000000}"/>
    <cellStyle name="Normál 3" xfId="3" xr:uid="{00000000-0005-0000-0000-000038000000}"/>
    <cellStyle name="Normál 3 2" xfId="58" xr:uid="{00000000-0005-0000-0000-000039000000}"/>
    <cellStyle name="Normál 3 2 2" xfId="59" xr:uid="{00000000-0005-0000-0000-00003A000000}"/>
    <cellStyle name="Normál 3 2 2 2" xfId="60" xr:uid="{00000000-0005-0000-0000-00003B000000}"/>
    <cellStyle name="Normál 3 2 2 2 2" xfId="4" xr:uid="{00000000-0005-0000-0000-00003C000000}"/>
    <cellStyle name="Normál 3 2 2 2 2 2" xfId="61" xr:uid="{00000000-0005-0000-0000-00003D000000}"/>
    <cellStyle name="Normál 3 3" xfId="62" xr:uid="{00000000-0005-0000-0000-00003E000000}"/>
    <cellStyle name="Normál 3 3 2" xfId="63" xr:uid="{00000000-0005-0000-0000-00003F000000}"/>
    <cellStyle name="Normál 3 3 2 2" xfId="64" xr:uid="{00000000-0005-0000-0000-000040000000}"/>
    <cellStyle name="Normál 4" xfId="65" xr:uid="{00000000-0005-0000-0000-000041000000}"/>
    <cellStyle name="Normál 4 2" xfId="66" xr:uid="{00000000-0005-0000-0000-000042000000}"/>
    <cellStyle name="Normál 5" xfId="67" xr:uid="{00000000-0005-0000-0000-000043000000}"/>
    <cellStyle name="Normál 6" xfId="68" xr:uid="{00000000-0005-0000-0000-000044000000}"/>
    <cellStyle name="Normál 7" xfId="69" xr:uid="{00000000-0005-0000-0000-000045000000}"/>
    <cellStyle name="Normál 7 2" xfId="70" xr:uid="{00000000-0005-0000-0000-000046000000}"/>
    <cellStyle name="Normál 8" xfId="71" xr:uid="{00000000-0005-0000-0000-000047000000}"/>
    <cellStyle name="Normál 8 2" xfId="72" xr:uid="{00000000-0005-0000-0000-000048000000}"/>
    <cellStyle name="Normál 9" xfId="2" xr:uid="{00000000-0005-0000-0000-000049000000}"/>
    <cellStyle name="Normal_KARSZJ3" xfId="73" xr:uid="{00000000-0005-0000-0000-00004A000000}"/>
    <cellStyle name="Összesen 2" xfId="74" xr:uid="{00000000-0005-0000-0000-00004B000000}"/>
    <cellStyle name="Rossz 2" xfId="75" xr:uid="{00000000-0005-0000-0000-00004C000000}"/>
    <cellStyle name="Semleges 2" xfId="76" xr:uid="{00000000-0005-0000-0000-00004D000000}"/>
    <cellStyle name="Számítás 2" xfId="77" xr:uid="{00000000-0005-0000-0000-00004E000000}"/>
    <cellStyle name="Százalék 2" xfId="78" xr:uid="{00000000-0005-0000-0000-00004F000000}"/>
    <cellStyle name="Százalék 3" xfId="79" xr:uid="{00000000-0005-0000-0000-000050000000}"/>
    <cellStyle name="Százalék 4" xfId="80" xr:uid="{00000000-0005-0000-0000-000051000000}"/>
    <cellStyle name="Százalék 5" xfId="81" xr:uid="{00000000-0005-0000-0000-000052000000}"/>
    <cellStyle name="Százalék 6" xfId="82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/Posta/u232225_Kopcso/FVF/DOCUME~1/u001031/LOCALS~1/Temp/C.Lotus.Notes.Data/DOCUME~1/u001436/LOCALS~1/Temp/C.Lotus.Notes.Data/EXCEL5/ASZatfogo2005ben/atadottKITOLTOTTtanusitvanyok27tol46ig2005nov17.xls?71A052EE" TargetMode="External"/><Relationship Id="rId1" Type="http://schemas.openxmlformats.org/officeDocument/2006/relationships/externalLinkPath" Target="file:///\\71A052EE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Y18"/>
  <sheetViews>
    <sheetView tabSelected="1" zoomScaleNormal="100" workbookViewId="0">
      <pane xSplit="1" topLeftCell="B1" activePane="topRight" state="frozen"/>
      <selection pane="topRight" activeCell="B2" sqref="B2"/>
    </sheetView>
  </sheetViews>
  <sheetFormatPr defaultColWidth="8.75" defaultRowHeight="12.75"/>
  <cols>
    <col min="1" max="1" width="35.5" style="1" customWidth="1"/>
    <col min="2" max="25" width="17.25" style="1" customWidth="1"/>
    <col min="26" max="16384" width="8.75" style="1"/>
  </cols>
  <sheetData>
    <row r="1" spans="1:25" ht="40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15.75">
      <c r="A2" s="2"/>
      <c r="B2" s="2"/>
      <c r="C2" s="2"/>
      <c r="D2" s="2"/>
    </row>
    <row r="3" spans="1:25" ht="16.5" thickBot="1">
      <c r="A3" s="2"/>
      <c r="B3" s="2"/>
      <c r="C3" s="2"/>
      <c r="D3" s="2"/>
      <c r="L3" s="3"/>
    </row>
    <row r="4" spans="1:25" ht="72.75" customHeight="1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</row>
    <row r="5" spans="1:25" ht="26.1" customHeight="1">
      <c r="A5" s="6" t="s">
        <v>26</v>
      </c>
      <c r="B5" s="7">
        <v>81501</v>
      </c>
      <c r="C5" s="7">
        <v>87796</v>
      </c>
      <c r="D5" s="7">
        <v>74537</v>
      </c>
      <c r="E5" s="7">
        <v>91672</v>
      </c>
      <c r="F5" s="7">
        <v>26154</v>
      </c>
      <c r="G5" s="7">
        <v>12923</v>
      </c>
      <c r="H5" s="7">
        <v>6979</v>
      </c>
      <c r="I5" s="7">
        <v>23980</v>
      </c>
      <c r="J5" s="7">
        <v>12955</v>
      </c>
      <c r="K5" s="7">
        <v>19395</v>
      </c>
      <c r="L5" s="7">
        <v>24604</v>
      </c>
      <c r="M5" s="7">
        <v>11543</v>
      </c>
      <c r="N5" s="7">
        <v>21096</v>
      </c>
      <c r="O5" s="7">
        <v>24944</v>
      </c>
      <c r="P5" s="7">
        <v>12105</v>
      </c>
      <c r="Q5" s="7">
        <v>14001</v>
      </c>
      <c r="R5" s="7">
        <v>20262</v>
      </c>
      <c r="S5" s="7">
        <v>16134</v>
      </c>
      <c r="T5" s="7">
        <v>17097</v>
      </c>
      <c r="U5" s="7">
        <v>21548</v>
      </c>
      <c r="V5" s="7">
        <v>14284</v>
      </c>
      <c r="W5" s="7">
        <v>9819</v>
      </c>
      <c r="X5" s="7">
        <f>644+70196</f>
        <v>70840</v>
      </c>
      <c r="Y5" s="7">
        <f>SUM(B5:X5)</f>
        <v>716169</v>
      </c>
    </row>
    <row r="6" spans="1:25" ht="26.1" customHeight="1">
      <c r="A6" s="8" t="s">
        <v>27</v>
      </c>
      <c r="B6" s="9">
        <v>50082</v>
      </c>
      <c r="C6" s="9">
        <v>56818</v>
      </c>
      <c r="D6" s="9">
        <v>44879</v>
      </c>
      <c r="E6" s="9">
        <v>55956</v>
      </c>
      <c r="F6" s="9">
        <v>12058</v>
      </c>
      <c r="G6" s="9">
        <v>6035</v>
      </c>
      <c r="H6" s="9">
        <v>2733</v>
      </c>
      <c r="I6" s="9">
        <v>12301</v>
      </c>
      <c r="J6" s="9">
        <v>6233</v>
      </c>
      <c r="K6" s="9">
        <v>9748</v>
      </c>
      <c r="L6" s="9">
        <v>13614</v>
      </c>
      <c r="M6" s="9">
        <v>5280</v>
      </c>
      <c r="N6" s="9">
        <v>10385</v>
      </c>
      <c r="O6" s="9">
        <v>13170</v>
      </c>
      <c r="P6" s="9">
        <v>5871</v>
      </c>
      <c r="Q6" s="9">
        <v>6326</v>
      </c>
      <c r="R6" s="9">
        <v>10468</v>
      </c>
      <c r="S6" s="9">
        <v>8722</v>
      </c>
      <c r="T6" s="9">
        <v>8216</v>
      </c>
      <c r="U6" s="9">
        <v>10096</v>
      </c>
      <c r="V6" s="9">
        <v>6508</v>
      </c>
      <c r="W6" s="9">
        <v>4386</v>
      </c>
      <c r="X6" s="9">
        <f>358+15</f>
        <v>373</v>
      </c>
      <c r="Y6" s="7">
        <f t="shared" ref="Y6:Y11" si="0">SUM(B6:X6)</f>
        <v>360258</v>
      </c>
    </row>
    <row r="7" spans="1:25" ht="26.1" customHeight="1">
      <c r="A7" s="8" t="s">
        <v>28</v>
      </c>
      <c r="B7" s="9">
        <v>1643</v>
      </c>
      <c r="C7" s="9">
        <v>894</v>
      </c>
      <c r="D7" s="9">
        <v>976</v>
      </c>
      <c r="E7" s="9">
        <v>564</v>
      </c>
      <c r="F7" s="9">
        <v>160</v>
      </c>
      <c r="G7" s="9">
        <v>73</v>
      </c>
      <c r="H7" s="9">
        <v>29</v>
      </c>
      <c r="I7" s="9">
        <v>170</v>
      </c>
      <c r="J7" s="9">
        <v>80</v>
      </c>
      <c r="K7" s="9">
        <v>83</v>
      </c>
      <c r="L7" s="9">
        <v>182</v>
      </c>
      <c r="M7" s="9">
        <v>69</v>
      </c>
      <c r="N7" s="9">
        <v>171</v>
      </c>
      <c r="O7" s="9">
        <v>156</v>
      </c>
      <c r="P7" s="9">
        <v>39</v>
      </c>
      <c r="Q7" s="9">
        <v>104</v>
      </c>
      <c r="R7" s="9">
        <v>160</v>
      </c>
      <c r="S7" s="9">
        <v>101</v>
      </c>
      <c r="T7" s="9">
        <v>95</v>
      </c>
      <c r="U7" s="9">
        <v>131</v>
      </c>
      <c r="V7" s="9">
        <v>102</v>
      </c>
      <c r="W7" s="9">
        <v>57</v>
      </c>
      <c r="X7" s="9">
        <f>224+14</f>
        <v>238</v>
      </c>
      <c r="Y7" s="7">
        <f t="shared" si="0"/>
        <v>6277</v>
      </c>
    </row>
    <row r="8" spans="1:25" ht="26.1" customHeight="1">
      <c r="A8" s="8" t="s">
        <v>29</v>
      </c>
      <c r="B8" s="9">
        <v>13361</v>
      </c>
      <c r="C8" s="9">
        <v>14504</v>
      </c>
      <c r="D8" s="9">
        <v>14698</v>
      </c>
      <c r="E8" s="9">
        <v>21356</v>
      </c>
      <c r="F8" s="9">
        <v>4849</v>
      </c>
      <c r="G8" s="9">
        <v>2234</v>
      </c>
      <c r="H8" s="9">
        <v>1117</v>
      </c>
      <c r="I8" s="9">
        <v>4879</v>
      </c>
      <c r="J8" s="9">
        <v>2486</v>
      </c>
      <c r="K8" s="9">
        <v>3307</v>
      </c>
      <c r="L8" s="9">
        <v>4730</v>
      </c>
      <c r="M8" s="9">
        <v>2122</v>
      </c>
      <c r="N8" s="9">
        <v>3893</v>
      </c>
      <c r="O8" s="9">
        <v>4445</v>
      </c>
      <c r="P8" s="9">
        <v>1961</v>
      </c>
      <c r="Q8" s="9">
        <v>2789</v>
      </c>
      <c r="R8" s="9">
        <v>4339</v>
      </c>
      <c r="S8" s="9">
        <v>2963</v>
      </c>
      <c r="T8" s="9">
        <v>2892</v>
      </c>
      <c r="U8" s="9">
        <v>4239</v>
      </c>
      <c r="V8" s="9">
        <v>2440</v>
      </c>
      <c r="W8" s="9">
        <v>1942</v>
      </c>
      <c r="X8" s="9">
        <v>5</v>
      </c>
      <c r="Y8" s="7">
        <f t="shared" si="0"/>
        <v>121551</v>
      </c>
    </row>
    <row r="9" spans="1:25" ht="26.1" customHeight="1">
      <c r="A9" s="10" t="s">
        <v>30</v>
      </c>
      <c r="B9" s="9">
        <v>291</v>
      </c>
      <c r="C9" s="9">
        <v>308</v>
      </c>
      <c r="D9" s="9">
        <v>272</v>
      </c>
      <c r="E9" s="9">
        <v>1146</v>
      </c>
      <c r="F9" s="9">
        <v>1189</v>
      </c>
      <c r="G9" s="9">
        <v>519</v>
      </c>
      <c r="H9" s="9">
        <v>488</v>
      </c>
      <c r="I9" s="9">
        <v>483</v>
      </c>
      <c r="J9" s="9">
        <v>431</v>
      </c>
      <c r="K9" s="9">
        <v>941</v>
      </c>
      <c r="L9" s="9">
        <v>561</v>
      </c>
      <c r="M9" s="9">
        <v>422</v>
      </c>
      <c r="N9" s="9">
        <v>326</v>
      </c>
      <c r="O9" s="9">
        <v>571</v>
      </c>
      <c r="P9" s="9">
        <v>526</v>
      </c>
      <c r="Q9" s="9">
        <v>622</v>
      </c>
      <c r="R9" s="9">
        <v>465</v>
      </c>
      <c r="S9" s="9">
        <v>371</v>
      </c>
      <c r="T9" s="9">
        <v>633</v>
      </c>
      <c r="U9" s="9">
        <v>898</v>
      </c>
      <c r="V9" s="9">
        <v>714</v>
      </c>
      <c r="W9" s="9">
        <v>412</v>
      </c>
      <c r="X9" s="9">
        <v>140</v>
      </c>
      <c r="Y9" s="7">
        <f t="shared" si="0"/>
        <v>12729</v>
      </c>
    </row>
    <row r="10" spans="1:25" ht="26.1" customHeight="1">
      <c r="A10" s="11" t="s">
        <v>31</v>
      </c>
      <c r="B10" s="9">
        <v>27200</v>
      </c>
      <c r="C10" s="9">
        <v>29828</v>
      </c>
      <c r="D10" s="9">
        <v>31586</v>
      </c>
      <c r="E10" s="9">
        <v>59117</v>
      </c>
      <c r="F10" s="9">
        <v>21750</v>
      </c>
      <c r="G10" s="9">
        <v>12708</v>
      </c>
      <c r="H10" s="9">
        <v>7140</v>
      </c>
      <c r="I10" s="9">
        <v>24011</v>
      </c>
      <c r="J10" s="9">
        <v>14129</v>
      </c>
      <c r="K10" s="9">
        <v>23573</v>
      </c>
      <c r="L10" s="9">
        <v>23598</v>
      </c>
      <c r="M10" s="9">
        <v>14531</v>
      </c>
      <c r="N10" s="9">
        <v>19863</v>
      </c>
      <c r="O10" s="9">
        <v>24098</v>
      </c>
      <c r="P10" s="9">
        <v>13054</v>
      </c>
      <c r="Q10" s="9">
        <v>14426</v>
      </c>
      <c r="R10" s="9">
        <v>18748</v>
      </c>
      <c r="S10" s="9">
        <v>12921</v>
      </c>
      <c r="T10" s="9">
        <v>18388</v>
      </c>
      <c r="U10" s="9">
        <v>16464</v>
      </c>
      <c r="V10" s="9">
        <v>14062</v>
      </c>
      <c r="W10" s="9">
        <v>10252</v>
      </c>
      <c r="X10" s="9">
        <v>6227</v>
      </c>
      <c r="Y10" s="7">
        <f t="shared" si="0"/>
        <v>457674</v>
      </c>
    </row>
    <row r="11" spans="1:25" ht="26.1" customHeight="1" thickBot="1">
      <c r="A11" s="6" t="s">
        <v>32</v>
      </c>
      <c r="B11" s="9">
        <v>28610</v>
      </c>
      <c r="C11" s="12">
        <v>23693</v>
      </c>
      <c r="D11" s="12">
        <v>29336</v>
      </c>
      <c r="E11" s="9">
        <v>57987</v>
      </c>
      <c r="F11" s="9">
        <v>32127</v>
      </c>
      <c r="G11" s="12">
        <v>24004</v>
      </c>
      <c r="H11" s="12">
        <v>11332</v>
      </c>
      <c r="I11" s="9">
        <v>51021</v>
      </c>
      <c r="J11" s="12">
        <v>26716</v>
      </c>
      <c r="K11" s="12">
        <v>72814</v>
      </c>
      <c r="L11" s="12">
        <v>53160</v>
      </c>
      <c r="M11" s="12">
        <v>39981</v>
      </c>
      <c r="N11" s="12">
        <v>35855</v>
      </c>
      <c r="O11" s="12">
        <v>28625</v>
      </c>
      <c r="P11" s="12">
        <v>17835</v>
      </c>
      <c r="Q11" s="12">
        <v>24291</v>
      </c>
      <c r="R11" s="12">
        <v>22860</v>
      </c>
      <c r="S11" s="12">
        <v>13589</v>
      </c>
      <c r="T11" s="12">
        <v>20817</v>
      </c>
      <c r="U11" s="12">
        <v>24996</v>
      </c>
      <c r="V11" s="12">
        <v>30075</v>
      </c>
      <c r="W11" s="12">
        <v>17076</v>
      </c>
      <c r="X11" s="12">
        <v>15672</v>
      </c>
      <c r="Y11" s="7">
        <f t="shared" si="0"/>
        <v>702472</v>
      </c>
    </row>
    <row r="12" spans="1:25" ht="26.1" customHeight="1" thickBot="1">
      <c r="A12" s="13" t="s">
        <v>33</v>
      </c>
      <c r="B12" s="14">
        <f>SUM(B5+B10+B11)</f>
        <v>137311</v>
      </c>
      <c r="C12" s="14">
        <f t="shared" ref="C12:T12" si="1">SUM(C5+C10+C11)</f>
        <v>141317</v>
      </c>
      <c r="D12" s="14">
        <f t="shared" si="1"/>
        <v>135459</v>
      </c>
      <c r="E12" s="14">
        <f t="shared" si="1"/>
        <v>208776</v>
      </c>
      <c r="F12" s="14">
        <f t="shared" si="1"/>
        <v>80031</v>
      </c>
      <c r="G12" s="14">
        <f t="shared" si="1"/>
        <v>49635</v>
      </c>
      <c r="H12" s="14">
        <f t="shared" si="1"/>
        <v>25451</v>
      </c>
      <c r="I12" s="14">
        <f t="shared" si="1"/>
        <v>99012</v>
      </c>
      <c r="J12" s="14">
        <f t="shared" si="1"/>
        <v>53800</v>
      </c>
      <c r="K12" s="14">
        <f t="shared" si="1"/>
        <v>115782</v>
      </c>
      <c r="L12" s="14">
        <f t="shared" si="1"/>
        <v>101362</v>
      </c>
      <c r="M12" s="14">
        <f>SUM(M5+M10+M11)</f>
        <v>66055</v>
      </c>
      <c r="N12" s="14">
        <f t="shared" si="1"/>
        <v>76814</v>
      </c>
      <c r="O12" s="14">
        <f t="shared" si="1"/>
        <v>77667</v>
      </c>
      <c r="P12" s="14">
        <f t="shared" si="1"/>
        <v>42994</v>
      </c>
      <c r="Q12" s="14">
        <f t="shared" si="1"/>
        <v>52718</v>
      </c>
      <c r="R12" s="14">
        <f t="shared" si="1"/>
        <v>61870</v>
      </c>
      <c r="S12" s="14">
        <f t="shared" si="1"/>
        <v>42644</v>
      </c>
      <c r="T12" s="14">
        <f t="shared" si="1"/>
        <v>56302</v>
      </c>
      <c r="U12" s="14">
        <f>SUM(U5+U10+U11)</f>
        <v>63008</v>
      </c>
      <c r="V12" s="14">
        <f t="shared" ref="V12:X12" si="2">SUM(V5+V10+V11)</f>
        <v>58421</v>
      </c>
      <c r="W12" s="14">
        <f t="shared" si="2"/>
        <v>37147</v>
      </c>
      <c r="X12" s="14">
        <f t="shared" si="2"/>
        <v>92739</v>
      </c>
      <c r="Y12" s="14">
        <f>SUM(B12:X12)</f>
        <v>1876315</v>
      </c>
    </row>
    <row r="13" spans="1:25" ht="26.1" customHeight="1">
      <c r="A13" s="6" t="s">
        <v>34</v>
      </c>
      <c r="B13" s="9">
        <v>33370</v>
      </c>
      <c r="C13" s="9">
        <v>57091</v>
      </c>
      <c r="D13" s="9">
        <v>20755</v>
      </c>
      <c r="E13" s="9">
        <v>46272</v>
      </c>
      <c r="F13" s="9">
        <v>5084</v>
      </c>
      <c r="G13" s="9">
        <v>3035</v>
      </c>
      <c r="H13" s="9">
        <v>1615</v>
      </c>
      <c r="I13" s="9">
        <v>6290</v>
      </c>
      <c r="J13" s="9">
        <v>1584</v>
      </c>
      <c r="K13" s="9">
        <v>3147</v>
      </c>
      <c r="L13" s="9">
        <v>3762</v>
      </c>
      <c r="M13" s="9">
        <v>2075</v>
      </c>
      <c r="N13" s="9">
        <v>2523</v>
      </c>
      <c r="O13" s="9">
        <v>6732</v>
      </c>
      <c r="P13" s="9">
        <v>5406</v>
      </c>
      <c r="Q13" s="9">
        <v>6294</v>
      </c>
      <c r="R13" s="9">
        <v>4642</v>
      </c>
      <c r="S13" s="9">
        <v>3366</v>
      </c>
      <c r="T13" s="9">
        <v>3439</v>
      </c>
      <c r="U13" s="9">
        <v>3613</v>
      </c>
      <c r="V13" s="9">
        <v>3423</v>
      </c>
      <c r="W13" s="9">
        <v>2973</v>
      </c>
      <c r="X13" s="9">
        <f>29+597</f>
        <v>626</v>
      </c>
      <c r="Y13" s="7">
        <f t="shared" ref="Y13" si="3">SUM(B13:X13)</f>
        <v>227117</v>
      </c>
    </row>
    <row r="14" spans="1:25" ht="26.1" customHeight="1" thickBot="1">
      <c r="A14" s="15" t="s">
        <v>35</v>
      </c>
      <c r="B14" s="12">
        <v>185567</v>
      </c>
      <c r="C14" s="12">
        <v>203914</v>
      </c>
      <c r="D14" s="12">
        <v>228720</v>
      </c>
      <c r="E14" s="12">
        <v>240632</v>
      </c>
      <c r="F14" s="12">
        <v>141406</v>
      </c>
      <c r="G14" s="12">
        <v>76683</v>
      </c>
      <c r="H14" s="12">
        <v>46964</v>
      </c>
      <c r="I14" s="12">
        <v>126462</v>
      </c>
      <c r="J14" s="12">
        <v>94331</v>
      </c>
      <c r="K14" s="12">
        <v>133713</v>
      </c>
      <c r="L14" s="12">
        <v>135893</v>
      </c>
      <c r="M14" s="12">
        <v>104086</v>
      </c>
      <c r="N14" s="12">
        <v>134034</v>
      </c>
      <c r="O14" s="12">
        <v>113795</v>
      </c>
      <c r="P14" s="12">
        <v>61167</v>
      </c>
      <c r="Q14" s="12">
        <v>81502</v>
      </c>
      <c r="R14" s="12">
        <v>113034</v>
      </c>
      <c r="S14" s="12">
        <v>84257</v>
      </c>
      <c r="T14" s="12">
        <v>105524</v>
      </c>
      <c r="U14" s="12">
        <v>120526</v>
      </c>
      <c r="V14" s="12">
        <v>105906</v>
      </c>
      <c r="W14" s="12">
        <v>65522</v>
      </c>
      <c r="X14" s="12">
        <f>274+18235</f>
        <v>18509</v>
      </c>
      <c r="Y14" s="7">
        <v>2722149</v>
      </c>
    </row>
    <row r="15" spans="1:25" ht="21.95" customHeight="1" thickBot="1">
      <c r="A15" s="16" t="s">
        <v>36</v>
      </c>
      <c r="B15" s="14">
        <f>SUM(B12:B14)</f>
        <v>356248</v>
      </c>
      <c r="C15" s="14">
        <f t="shared" ref="C15:X15" si="4">SUM(C12:C14)</f>
        <v>402322</v>
      </c>
      <c r="D15" s="14">
        <f t="shared" si="4"/>
        <v>384934</v>
      </c>
      <c r="E15" s="14">
        <f t="shared" si="4"/>
        <v>495680</v>
      </c>
      <c r="F15" s="14">
        <f t="shared" si="4"/>
        <v>226521</v>
      </c>
      <c r="G15" s="14">
        <f t="shared" si="4"/>
        <v>129353</v>
      </c>
      <c r="H15" s="14">
        <f t="shared" si="4"/>
        <v>74030</v>
      </c>
      <c r="I15" s="14">
        <f t="shared" si="4"/>
        <v>231764</v>
      </c>
      <c r="J15" s="14">
        <f t="shared" si="4"/>
        <v>149715</v>
      </c>
      <c r="K15" s="14">
        <f t="shared" si="4"/>
        <v>252642</v>
      </c>
      <c r="L15" s="14">
        <f t="shared" si="4"/>
        <v>241017</v>
      </c>
      <c r="M15" s="14">
        <f t="shared" si="4"/>
        <v>172216</v>
      </c>
      <c r="N15" s="14">
        <f t="shared" si="4"/>
        <v>213371</v>
      </c>
      <c r="O15" s="14">
        <f t="shared" si="4"/>
        <v>198194</v>
      </c>
      <c r="P15" s="14">
        <f t="shared" si="4"/>
        <v>109567</v>
      </c>
      <c r="Q15" s="14">
        <f t="shared" si="4"/>
        <v>140514</v>
      </c>
      <c r="R15" s="14">
        <f t="shared" si="4"/>
        <v>179546</v>
      </c>
      <c r="S15" s="14">
        <f t="shared" si="4"/>
        <v>130267</v>
      </c>
      <c r="T15" s="14">
        <f t="shared" si="4"/>
        <v>165265</v>
      </c>
      <c r="U15" s="14">
        <f t="shared" si="4"/>
        <v>187147</v>
      </c>
      <c r="V15" s="14">
        <f t="shared" si="4"/>
        <v>167750</v>
      </c>
      <c r="W15" s="14">
        <f t="shared" si="4"/>
        <v>105642</v>
      </c>
      <c r="X15" s="14">
        <f t="shared" si="4"/>
        <v>111874</v>
      </c>
      <c r="Y15" s="14">
        <f>SUM(Y12:Y14)</f>
        <v>4825581</v>
      </c>
    </row>
    <row r="16" spans="1:25" ht="21.95" customHeight="1" thickBot="1">
      <c r="A16" s="18" t="s">
        <v>37</v>
      </c>
      <c r="B16" s="19">
        <v>4782</v>
      </c>
      <c r="C16" s="19">
        <v>4067</v>
      </c>
      <c r="D16" s="19">
        <v>3528</v>
      </c>
      <c r="E16" s="19">
        <v>4089</v>
      </c>
      <c r="F16" s="19">
        <v>1183</v>
      </c>
      <c r="G16" s="19">
        <v>737</v>
      </c>
      <c r="H16" s="19">
        <v>338</v>
      </c>
      <c r="I16" s="19">
        <v>1262</v>
      </c>
      <c r="J16" s="19">
        <v>687</v>
      </c>
      <c r="K16" s="19">
        <v>737</v>
      </c>
      <c r="L16" s="19">
        <v>1211</v>
      </c>
      <c r="M16" s="19">
        <v>676</v>
      </c>
      <c r="N16" s="19">
        <v>897</v>
      </c>
      <c r="O16" s="19">
        <v>885</v>
      </c>
      <c r="P16" s="19">
        <v>505</v>
      </c>
      <c r="Q16" s="19">
        <v>586</v>
      </c>
      <c r="R16" s="19">
        <v>937</v>
      </c>
      <c r="S16" s="19">
        <v>766</v>
      </c>
      <c r="T16" s="19">
        <v>578</v>
      </c>
      <c r="U16" s="19">
        <v>727</v>
      </c>
      <c r="V16" s="19">
        <v>861</v>
      </c>
      <c r="W16" s="19">
        <v>380</v>
      </c>
      <c r="X16" s="19">
        <v>36</v>
      </c>
      <c r="Y16" s="19">
        <f>SUM(B16:X16)</f>
        <v>30455</v>
      </c>
    </row>
    <row r="18" spans="1:1">
      <c r="A18" s="17"/>
    </row>
  </sheetData>
  <mergeCells count="1">
    <mergeCell ref="A1:Y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2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2728B6-AF24-4D21-8FE8-AA26DE84F226}"/>
</file>

<file path=customXml/itemProps2.xml><?xml version="1.0" encoding="utf-8"?>
<ds:datastoreItem xmlns:ds="http://schemas.openxmlformats.org/officeDocument/2006/customXml" ds:itemID="{2710AEB4-BBCE-4F15-8964-EE9566C72956}"/>
</file>

<file path=customXml/itemProps3.xml><?xml version="1.0" encoding="utf-8"?>
<ds:datastoreItem xmlns:ds="http://schemas.openxmlformats.org/officeDocument/2006/customXml" ds:itemID="{4B646256-314C-4CA2-8AE9-D6364FE0B9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Barabási Károly</cp:lastModifiedBy>
  <cp:revision/>
  <dcterms:created xsi:type="dcterms:W3CDTF">2018-02-26T10:07:19Z</dcterms:created>
  <dcterms:modified xsi:type="dcterms:W3CDTF">2021-12-07T11:13:53Z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