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HAT\"/>
    </mc:Choice>
  </mc:AlternateContent>
  <xr:revisionPtr revIDLastSave="0" documentId="8_{6FE75CC3-13CE-469B-82AE-859A8B797A63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Fellebb. jogorvoslat" sheetId="2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Key1" localSheetId="0" hidden="1">'[1]42. sz. c (2002.) tan.'!#REF!</definedName>
    <definedName name="_Order1" hidden="1">0</definedName>
    <definedName name="_Sort" localSheetId="0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 localSheetId="0">[2]Ritának1!$CP$1:$DB$110</definedName>
    <definedName name="Csongrád">[3]Ritának1!$CP$1:$DB$110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 localSheetId="0">[8]Ritának1!$EP$1:$FB$110</definedName>
    <definedName name="excel">[9]Ritának1!$EP$1:$FB$110</definedName>
    <definedName name="Fejér" localSheetId="0">[2]Ritának1!$DC$1:$DO$110</definedName>
    <definedName name="Fejér">[3]Ritának1!$DC$1:$DO$110</definedName>
    <definedName name="Fi" localSheetId="0">'[10]ellenőrzési kapacitás'!#REF!</definedName>
    <definedName name="Fi">'[11]ellenőrzési kapacitás'!#REF!</definedName>
    <definedName name="fu">'[12]V.011-00-50'!$A$3</definedName>
    <definedName name="FVFbeszamolo4mell" localSheetId="0" hidden="1">'[13]42. sz. c (2002.) tan.'!#REF!</definedName>
    <definedName name="FVFbeszamolo4mell" hidden="1">'[14]42. sz. c (2002.) tan.'!#REF!</definedName>
    <definedName name="gh" localSheetId="0">[15]Ritának!#REF!</definedName>
    <definedName name="gh">[16]Ritának!#REF!</definedName>
    <definedName name="GRAFezt" localSheetId="0">'[10]ellenőrzési kapacitás'!#REF!</definedName>
    <definedName name="GRAFezt">'[11]ellenőrzési kapacitás'!#REF!</definedName>
    <definedName name="grafGyurcsanyhoz" localSheetId="0">'[10]ellenőrzési kapacitás'!#REF!</definedName>
    <definedName name="grafGyurcsanyhoz">'[11]ellenőrzési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[2]Ritának2!$CC$1:$CO$110</definedName>
    <definedName name="KAIG">[3]Ritának2!$CC$1:$CO$110</definedName>
    <definedName name="KeletBp" localSheetId="0">#REF!</definedName>
    <definedName name="KeletBp">#REF!</definedName>
    <definedName name="kiug" localSheetId="0" hidden="1">[17]összesen!#REF!</definedName>
    <definedName name="kiug" hidden="1">[17]összesen!#REF!</definedName>
    <definedName name="Komárom" localSheetId="0">[2]Ritának1!$FC$1:$FO$110</definedName>
    <definedName name="Komárom">[3]Ritának1!$FC$1:$FO$110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[2]Ritának1!$FP$1:$GB$110</definedName>
    <definedName name="Nógrád">[3]Ritának1!$FP$1:$GB$110</definedName>
    <definedName name="_xlnm.Print_Area" localSheetId="0">'H_Fellebb. jogorvoslat'!$B$2:$N$28</definedName>
    <definedName name="Oktatás" localSheetId="0">[2]Ritának1!$AC$1:$AO$110</definedName>
    <definedName name="Oktatás">[3]Ritának1!$AC$1:$AO$110</definedName>
    <definedName name="OLL">#REF!</definedName>
    <definedName name="OPO">[18]Ritának2!$P$1:$AB$110</definedName>
    <definedName name="összes">#REF!</definedName>
    <definedName name="Pest" localSheetId="0">[15]Ritának!#REF!</definedName>
    <definedName name="Pest">[19]Ritának!#REF!</definedName>
    <definedName name="ppest" localSheetId="0">[15]Ritának!#REF!</definedName>
    <definedName name="ppest">[19]Ritának!#REF!</definedName>
    <definedName name="sasasas" hidden="1">'[20]42. sz. c (2002.) tan.'!#REF!</definedName>
    <definedName name="sdASAn" hidden="1">'[20]42. sz. c (2002.) tan.'!#REF!</definedName>
    <definedName name="Somogy" localSheetId="0">[15]Ritának!#REF!</definedName>
    <definedName name="Somogy">[19]Ritának!#REF!</definedName>
    <definedName name="sorok_azonÖsszes_ell_legm_szint" localSheetId="0">#REF!</definedName>
    <definedName name="sorok_azonÖsszes_ell_legm_szint">#REF!</definedName>
    <definedName name="Szabolcs" localSheetId="0">[15]Ritának!#REF!</definedName>
    <definedName name="Szabolcs">[19]Ritának!#REF!</definedName>
    <definedName name="Szolnok" localSheetId="0">[15]Ritának!#REF!</definedName>
    <definedName name="Szolnok">[19]Ritának!#REF!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[15]Ritának!#REF!</definedName>
    <definedName name="Tolna">[19]Ritának!#REF!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28" l="1"/>
  <c r="H23" i="28"/>
  <c r="F23" i="28"/>
  <c r="D23" i="28"/>
  <c r="C23" i="28"/>
  <c r="M21" i="28"/>
  <c r="M25" i="28" s="1"/>
  <c r="K21" i="28"/>
  <c r="K25" i="28" s="1"/>
  <c r="J21" i="28"/>
  <c r="J25" i="28" s="1"/>
  <c r="I21" i="28"/>
  <c r="I25" i="28" s="1"/>
  <c r="H21" i="28"/>
  <c r="H25" i="28" s="1"/>
  <c r="G21" i="28"/>
  <c r="G25" i="28" s="1"/>
  <c r="F21" i="28"/>
  <c r="D21" i="28"/>
  <c r="D25" i="28" s="1"/>
  <c r="C21" i="28"/>
  <c r="L19" i="28"/>
  <c r="H20" i="28" s="1"/>
  <c r="E19" i="28"/>
  <c r="L17" i="28"/>
  <c r="H18" i="28" s="1"/>
  <c r="E17" i="28"/>
  <c r="L15" i="28"/>
  <c r="H16" i="28" s="1"/>
  <c r="E15" i="28"/>
  <c r="L13" i="28"/>
  <c r="H14" i="28" s="1"/>
  <c r="E13" i="28"/>
  <c r="L11" i="28"/>
  <c r="H12" i="28" s="1"/>
  <c r="E11" i="28"/>
  <c r="L9" i="28"/>
  <c r="H10" i="28" s="1"/>
  <c r="E9" i="28"/>
  <c r="L7" i="28"/>
  <c r="E7" i="28"/>
  <c r="L23" i="28" l="1"/>
  <c r="G24" i="28" s="1"/>
  <c r="F25" i="28"/>
  <c r="F18" i="28"/>
  <c r="E23" i="28"/>
  <c r="E21" i="28"/>
  <c r="F10" i="28"/>
  <c r="L21" i="28"/>
  <c r="I22" i="28" s="1"/>
  <c r="F14" i="28"/>
  <c r="H24" i="28"/>
  <c r="J12" i="28"/>
  <c r="J16" i="28"/>
  <c r="N7" i="28"/>
  <c r="I10" i="28"/>
  <c r="N11" i="28"/>
  <c r="I14" i="28"/>
  <c r="N15" i="28"/>
  <c r="I18" i="28"/>
  <c r="N19" i="28"/>
  <c r="F8" i="28"/>
  <c r="J10" i="28"/>
  <c r="J14" i="28"/>
  <c r="F16" i="28"/>
  <c r="J18" i="28"/>
  <c r="F20" i="28"/>
  <c r="J8" i="28"/>
  <c r="J20" i="28"/>
  <c r="F12" i="28"/>
  <c r="I8" i="28"/>
  <c r="N9" i="28"/>
  <c r="I12" i="28"/>
  <c r="N13" i="28"/>
  <c r="I16" i="28"/>
  <c r="N17" i="28"/>
  <c r="I20" i="28"/>
  <c r="C25" i="28"/>
  <c r="L25" i="28"/>
  <c r="G26" i="28" s="1"/>
  <c r="G8" i="28"/>
  <c r="G10" i="28"/>
  <c r="G12" i="28"/>
  <c r="G14" i="28"/>
  <c r="G16" i="28"/>
  <c r="G18" i="28"/>
  <c r="G20" i="28"/>
  <c r="N23" i="28"/>
  <c r="I24" i="28"/>
  <c r="H8" i="28"/>
  <c r="F24" i="28"/>
  <c r="J24" i="28"/>
  <c r="E25" i="28" l="1"/>
  <c r="G22" i="28"/>
  <c r="F22" i="28"/>
  <c r="H22" i="28"/>
  <c r="H26" i="28"/>
  <c r="N21" i="28"/>
  <c r="N25" i="28" s="1"/>
  <c r="J22" i="28"/>
  <c r="J26" i="28"/>
  <c r="I26" i="28"/>
  <c r="F26" i="28"/>
</calcChain>
</file>

<file path=xl/sharedStrings.xml><?xml version="1.0" encoding="utf-8"?>
<sst xmlns="http://schemas.openxmlformats.org/spreadsheetml/2006/main" count="36" uniqueCount="27">
  <si>
    <t>Fellebbviteli Igazgatóság jogorvoslati döntései 2020-ban</t>
  </si>
  <si>
    <t>Szakterület</t>
  </si>
  <si>
    <t xml:space="preserve"> Áthúzúdó ügyek</t>
  </si>
  <si>
    <t>Tárgyidőszakban indított ügyek</t>
  </si>
  <si>
    <t xml:space="preserve">Elintézendő ügyek összesen
 </t>
  </si>
  <si>
    <t>Érdemi jogorvoslati döntések</t>
  </si>
  <si>
    <t xml:space="preserve">kérelem visszaut., elj. megszün. </t>
  </si>
  <si>
    <t xml:space="preserve">Elintézett ügyek összesen </t>
  </si>
  <si>
    <t>helybenhagyás/ intézkedés mellőzése</t>
  </si>
  <si>
    <t>megvál-toztatás</t>
  </si>
  <si>
    <t>megsemmi-        sítés</t>
  </si>
  <si>
    <t>megsemm.,    új eljárás, eljár.ra ut.</t>
  </si>
  <si>
    <t>részjogerő</t>
  </si>
  <si>
    <t>intézkedésre kötelezés</t>
  </si>
  <si>
    <t>Mind-összesen</t>
  </si>
  <si>
    <t xml:space="preserve">1./ Ellenőrzési </t>
  </si>
  <si>
    <t xml:space="preserve">Megoszlás </t>
  </si>
  <si>
    <t>2./ Adóügyi</t>
  </si>
  <si>
    <t>3./ Fizetési kedvezményi</t>
  </si>
  <si>
    <t xml:space="preserve">4./ Végrehajtási  </t>
  </si>
  <si>
    <t xml:space="preserve">5./ Végrehajtási kifogás </t>
  </si>
  <si>
    <t xml:space="preserve">6./ Illetékügyi </t>
  </si>
  <si>
    <t xml:space="preserve">7./ Vám- és pénzügyőri </t>
  </si>
  <si>
    <t>Összes rendes jogorvoslat</t>
  </si>
  <si>
    <t xml:space="preserve">Rendkívüli jogorvoslatok </t>
  </si>
  <si>
    <t>Jogorvoslatok összesen</t>
  </si>
  <si>
    <r>
      <t xml:space="preserve"> </t>
    </r>
    <r>
      <rPr>
        <sz val="12"/>
        <rFont val="Times New Roman"/>
        <family val="1"/>
        <charset val="238"/>
      </rPr>
      <t xml:space="preserve">A végrehajtási kifogás tárgyában hozott döntéseken felül </t>
    </r>
    <r>
      <rPr>
        <b/>
        <sz val="12"/>
        <rFont val="Times New Roman"/>
        <family val="1"/>
        <charset val="238"/>
      </rPr>
      <t>2020. évben</t>
    </r>
    <r>
      <rPr>
        <sz val="12"/>
        <rFont val="Times New Roman"/>
        <family val="1"/>
        <charset val="238"/>
      </rPr>
      <t xml:space="preserve"> a másodfokú hatóság </t>
    </r>
    <r>
      <rPr>
        <b/>
        <sz val="12"/>
        <rFont val="Times New Roman"/>
        <family val="1"/>
        <charset val="238"/>
      </rPr>
      <t>132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fellebbezéssel támadható elsőfokú végzést</t>
    </r>
    <r>
      <rPr>
        <sz val="12"/>
        <rFont val="Times New Roman"/>
        <family val="1"/>
        <charset val="238"/>
      </rPr>
      <t xml:space="preserve"> hozott.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</si>
</sst>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3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u/>
      <sz val="11"/>
      <color indexed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u/>
      <sz val="12"/>
      <color indexed="12"/>
      <name val="Times New Roman"/>
      <family val="1"/>
      <charset val="238"/>
    </font>
    <font>
      <i/>
      <u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i/>
      <sz val="10"/>
      <color rgb="FF0070C0"/>
      <name val="Times New Roman CE"/>
      <family val="1"/>
      <charset val="238"/>
    </font>
    <font>
      <i/>
      <sz val="11"/>
      <color rgb="FF0070C0"/>
      <name val="Times New Roman CE"/>
      <family val="1"/>
      <charset val="238"/>
    </font>
    <font>
      <sz val="11"/>
      <color rgb="FF0070C0"/>
      <name val="Times New Roman CE"/>
      <family val="1"/>
      <charset val="238"/>
    </font>
    <font>
      <b/>
      <sz val="11"/>
      <color indexed="8"/>
      <name val="Times New Roman CE"/>
      <charset val="238"/>
    </font>
    <font>
      <b/>
      <i/>
      <sz val="10"/>
      <color rgb="FF0070C0"/>
      <name val="Times New Roman CE"/>
      <family val="1"/>
      <charset val="238"/>
    </font>
    <font>
      <b/>
      <i/>
      <sz val="11"/>
      <color rgb="FF0070C0"/>
      <name val="Times New Roman CE"/>
      <family val="1"/>
      <charset val="238"/>
    </font>
    <font>
      <b/>
      <i/>
      <sz val="11"/>
      <color rgb="FF0070C0"/>
      <name val="Times New Roman CE"/>
      <charset val="238"/>
    </font>
    <font>
      <sz val="11"/>
      <color rgb="FFFF0000"/>
      <name val="Times New Roman CE"/>
      <family val="1"/>
      <charset val="238"/>
    </font>
    <font>
      <b/>
      <sz val="11"/>
      <color rgb="FF0070C0"/>
      <name val="Times New Roman CE"/>
      <charset val="238"/>
    </font>
    <font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2" fillId="0" borderId="0"/>
    <xf numFmtId="0" fontId="7" fillId="0" borderId="0"/>
    <xf numFmtId="0" fontId="7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12" fillId="0" borderId="0" xfId="13" applyFont="1" applyAlignment="1">
      <alignment vertical="center"/>
    </xf>
    <xf numFmtId="0" fontId="12" fillId="0" borderId="0" xfId="15" applyFont="1" applyAlignment="1">
      <alignment vertical="center"/>
    </xf>
    <xf numFmtId="0" fontId="21" fillId="3" borderId="2" xfId="17" applyFont="1" applyFill="1" applyBorder="1" applyAlignment="1">
      <alignment horizontal="center" vertical="center" wrapText="1"/>
    </xf>
    <xf numFmtId="0" fontId="20" fillId="3" borderId="2" xfId="17" applyFont="1" applyFill="1" applyBorder="1" applyAlignment="1">
      <alignment horizontal="center" vertical="center" wrapText="1"/>
    </xf>
    <xf numFmtId="0" fontId="12" fillId="5" borderId="22" xfId="17" applyFont="1" applyFill="1" applyBorder="1" applyAlignment="1">
      <alignment horizontal="left" vertical="center" wrapText="1" indent="1"/>
    </xf>
    <xf numFmtId="3" fontId="22" fillId="5" borderId="10" xfId="19" applyNumberFormat="1" applyFont="1" applyFill="1" applyBorder="1" applyAlignment="1">
      <alignment horizontal="right" vertical="center" wrapText="1" indent="1"/>
    </xf>
    <xf numFmtId="3" fontId="0" fillId="5" borderId="10" xfId="19" applyNumberFormat="1" applyFont="1" applyFill="1" applyBorder="1" applyAlignment="1">
      <alignment horizontal="right" vertical="center" wrapText="1" indent="1"/>
    </xf>
    <xf numFmtId="3" fontId="22" fillId="5" borderId="23" xfId="19" applyNumberFormat="1" applyFont="1" applyFill="1" applyBorder="1" applyAlignment="1">
      <alignment horizontal="right" vertical="center" wrapText="1" indent="1"/>
    </xf>
    <xf numFmtId="0" fontId="23" fillId="0" borderId="14" xfId="17" applyFont="1" applyBorder="1" applyAlignment="1">
      <alignment horizontal="right" vertical="center" wrapText="1"/>
    </xf>
    <xf numFmtId="164" fontId="24" fillId="0" borderId="12" xfId="17" applyNumberFormat="1" applyFont="1" applyBorder="1" applyAlignment="1">
      <alignment horizontal="left" vertical="center" wrapText="1"/>
    </xf>
    <xf numFmtId="0" fontId="25" fillId="0" borderId="24" xfId="17" applyFont="1" applyBorder="1" applyAlignment="1">
      <alignment horizontal="left" vertical="center" wrapText="1"/>
    </xf>
    <xf numFmtId="165" fontId="24" fillId="0" borderId="12" xfId="18" applyNumberFormat="1" applyFont="1" applyBorder="1" applyAlignment="1">
      <alignment horizontal="left" vertical="center" wrapText="1"/>
    </xf>
    <xf numFmtId="164" fontId="24" fillId="0" borderId="25" xfId="18" applyNumberFormat="1" applyFont="1" applyBorder="1" applyAlignment="1">
      <alignment horizontal="right" vertical="center" wrapText="1" indent="1"/>
    </xf>
    <xf numFmtId="164" fontId="25" fillId="0" borderId="12" xfId="18" applyNumberFormat="1" applyFont="1" applyBorder="1" applyAlignment="1">
      <alignment horizontal="right" vertical="center" wrapText="1" indent="1"/>
    </xf>
    <xf numFmtId="3" fontId="25" fillId="0" borderId="4" xfId="17" applyNumberFormat="1" applyFont="1" applyBorder="1" applyAlignment="1">
      <alignment horizontal="right" vertical="center" wrapText="1" indent="1"/>
    </xf>
    <xf numFmtId="0" fontId="25" fillId="0" borderId="0" xfId="13" applyFont="1" applyAlignment="1">
      <alignment vertical="center"/>
    </xf>
    <xf numFmtId="0" fontId="12" fillId="5" borderId="18" xfId="17" applyFont="1" applyFill="1" applyBorder="1" applyAlignment="1">
      <alignment horizontal="left" vertical="center" wrapText="1" indent="1"/>
    </xf>
    <xf numFmtId="3" fontId="22" fillId="5" borderId="11" xfId="19" applyNumberFormat="1" applyFont="1" applyFill="1" applyBorder="1" applyAlignment="1">
      <alignment horizontal="right" vertical="center" wrapText="1" indent="1"/>
    </xf>
    <xf numFmtId="0" fontId="16" fillId="4" borderId="14" xfId="17" applyFont="1" applyFill="1" applyBorder="1" applyAlignment="1">
      <alignment horizontal="left" vertical="center" wrapText="1"/>
    </xf>
    <xf numFmtId="3" fontId="26" fillId="4" borderId="12" xfId="17" applyNumberFormat="1" applyFont="1" applyFill="1" applyBorder="1" applyAlignment="1">
      <alignment horizontal="right" vertical="center" wrapText="1" indent="1"/>
    </xf>
    <xf numFmtId="3" fontId="26" fillId="4" borderId="4" xfId="17" applyNumberFormat="1" applyFont="1" applyFill="1" applyBorder="1" applyAlignment="1">
      <alignment horizontal="right" vertical="center" wrapText="1" indent="1"/>
    </xf>
    <xf numFmtId="0" fontId="27" fillId="0" borderId="15" xfId="17" applyFont="1" applyBorder="1" applyAlignment="1">
      <alignment horizontal="right" vertical="center" wrapText="1"/>
    </xf>
    <xf numFmtId="164" fontId="28" fillId="0" borderId="1" xfId="17" applyNumberFormat="1" applyFont="1" applyBorder="1" applyAlignment="1">
      <alignment horizontal="left" vertical="center" wrapText="1"/>
    </xf>
    <xf numFmtId="164" fontId="24" fillId="0" borderId="1" xfId="17" applyNumberFormat="1" applyFont="1" applyBorder="1" applyAlignment="1">
      <alignment horizontal="left" vertical="center" wrapText="1"/>
    </xf>
    <xf numFmtId="0" fontId="28" fillId="0" borderId="2" xfId="17" applyFont="1" applyBorder="1" applyAlignment="1">
      <alignment horizontal="left" vertical="center" wrapText="1"/>
    </xf>
    <xf numFmtId="165" fontId="29" fillId="0" borderId="12" xfId="18" applyNumberFormat="1" applyFont="1" applyBorder="1" applyAlignment="1">
      <alignment horizontal="left" vertical="center" wrapText="1"/>
    </xf>
    <xf numFmtId="0" fontId="25" fillId="0" borderId="3" xfId="18" applyFont="1" applyBorder="1" applyAlignment="1">
      <alignment horizontal="right" vertical="center" wrapText="1" indent="1"/>
    </xf>
    <xf numFmtId="0" fontId="25" fillId="0" borderId="1" xfId="18" applyFont="1" applyBorder="1" applyAlignment="1">
      <alignment horizontal="right" vertical="center" wrapText="1" indent="1"/>
    </xf>
    <xf numFmtId="3" fontId="25" fillId="0" borderId="7" xfId="18" applyNumberFormat="1" applyFont="1" applyBorder="1" applyAlignment="1">
      <alignment horizontal="right" vertical="center" wrapText="1" indent="1"/>
    </xf>
    <xf numFmtId="0" fontId="16" fillId="2" borderId="14" xfId="17" applyFont="1" applyFill="1" applyBorder="1" applyAlignment="1">
      <alignment horizontal="left" vertical="center" wrapText="1"/>
    </xf>
    <xf numFmtId="3" fontId="26" fillId="2" borderId="12" xfId="17" applyNumberFormat="1" applyFont="1" applyFill="1" applyBorder="1" applyAlignment="1">
      <alignment horizontal="right" vertical="center" wrapText="1" indent="1"/>
    </xf>
    <xf numFmtId="0" fontId="8" fillId="0" borderId="0" xfId="19" applyFont="1"/>
    <xf numFmtId="0" fontId="30" fillId="0" borderId="0" xfId="13" applyFont="1" applyAlignment="1">
      <alignment vertical="center"/>
    </xf>
    <xf numFmtId="164" fontId="30" fillId="0" borderId="0" xfId="18" applyNumberFormat="1" applyFont="1" applyAlignment="1">
      <alignment horizontal="center" vertical="center" wrapText="1"/>
    </xf>
    <xf numFmtId="0" fontId="12" fillId="0" borderId="0" xfId="13" applyFont="1" applyAlignment="1">
      <alignment horizontal="right" vertical="center" indent="1"/>
    </xf>
    <xf numFmtId="0" fontId="25" fillId="0" borderId="0" xfId="13" applyFont="1" applyAlignment="1">
      <alignment horizontal="right" vertical="center" indent="1"/>
    </xf>
    <xf numFmtId="0" fontId="20" fillId="0" borderId="0" xfId="13" applyFont="1" applyAlignment="1">
      <alignment horizontal="right" vertical="center" indent="1"/>
    </xf>
    <xf numFmtId="0" fontId="20" fillId="0" borderId="0" xfId="13" applyFont="1" applyAlignment="1">
      <alignment vertical="center"/>
    </xf>
    <xf numFmtId="0" fontId="31" fillId="0" borderId="0" xfId="13" applyFont="1" applyAlignment="1">
      <alignment vertical="center"/>
    </xf>
    <xf numFmtId="0" fontId="7" fillId="0" borderId="0" xfId="19"/>
    <xf numFmtId="10" fontId="12" fillId="0" borderId="0" xfId="13" applyNumberFormat="1" applyFont="1" applyAlignment="1">
      <alignment vertical="center"/>
    </xf>
    <xf numFmtId="164" fontId="12" fillId="0" borderId="0" xfId="13" applyNumberFormat="1" applyFont="1" applyAlignment="1">
      <alignment vertical="center"/>
    </xf>
    <xf numFmtId="0" fontId="27" fillId="0" borderId="16" xfId="17" applyFont="1" applyBorder="1" applyAlignment="1">
      <alignment horizontal="right" vertical="center" wrapText="1"/>
    </xf>
    <xf numFmtId="164" fontId="28" fillId="0" borderId="8" xfId="17" applyNumberFormat="1" applyFont="1" applyBorder="1" applyAlignment="1">
      <alignment horizontal="left" vertical="center" wrapText="1"/>
    </xf>
    <xf numFmtId="164" fontId="24" fillId="0" borderId="8" xfId="17" applyNumberFormat="1" applyFont="1" applyBorder="1" applyAlignment="1">
      <alignment horizontal="left" vertical="center" wrapText="1"/>
    </xf>
    <xf numFmtId="0" fontId="28" fillId="0" borderId="26" xfId="17" applyFont="1" applyBorder="1" applyAlignment="1">
      <alignment horizontal="left" vertical="center" wrapText="1"/>
    </xf>
    <xf numFmtId="0" fontId="25" fillId="0" borderId="27" xfId="18" applyFont="1" applyBorder="1" applyAlignment="1">
      <alignment horizontal="right" vertical="center" wrapText="1" indent="1"/>
    </xf>
    <xf numFmtId="0" fontId="25" fillId="0" borderId="8" xfId="18" applyFont="1" applyBorder="1" applyAlignment="1">
      <alignment horizontal="right" vertical="center" wrapText="1" indent="1"/>
    </xf>
    <xf numFmtId="3" fontId="25" fillId="0" borderId="9" xfId="18" applyNumberFormat="1" applyFont="1" applyBorder="1" applyAlignment="1">
      <alignment horizontal="right" vertical="center" wrapText="1" indent="1"/>
    </xf>
    <xf numFmtId="0" fontId="14" fillId="0" borderId="0" xfId="14" applyFont="1" applyFill="1" applyAlignment="1" applyProtection="1">
      <alignment vertical="center"/>
    </xf>
    <xf numFmtId="0" fontId="21" fillId="3" borderId="1" xfId="17" applyFont="1" applyFill="1" applyBorder="1" applyAlignment="1">
      <alignment horizontal="center" vertical="center" wrapText="1"/>
    </xf>
    <xf numFmtId="3" fontId="26" fillId="2" borderId="4" xfId="17" applyNumberFormat="1" applyFont="1" applyFill="1" applyBorder="1" applyAlignment="1">
      <alignment horizontal="right" vertical="center" wrapText="1" indent="1"/>
    </xf>
    <xf numFmtId="165" fontId="24" fillId="0" borderId="28" xfId="18" applyNumberFormat="1" applyFont="1" applyBorder="1" applyAlignment="1">
      <alignment horizontal="left" vertical="center" wrapText="1"/>
    </xf>
    <xf numFmtId="165" fontId="29" fillId="0" borderId="28" xfId="18" applyNumberFormat="1" applyFont="1" applyBorder="1" applyAlignment="1">
      <alignment horizontal="left" vertical="center" wrapText="1"/>
    </xf>
    <xf numFmtId="0" fontId="32" fillId="0" borderId="0" xfId="19" applyFont="1"/>
    <xf numFmtId="0" fontId="20" fillId="3" borderId="6" xfId="17" applyFont="1" applyFill="1" applyBorder="1" applyAlignment="1">
      <alignment horizontal="center" vertical="center" wrapText="1"/>
    </xf>
    <xf numFmtId="0" fontId="20" fillId="3" borderId="7" xfId="17" applyFont="1" applyFill="1" applyBorder="1" applyAlignment="1">
      <alignment horizontal="center" vertical="center" wrapText="1"/>
    </xf>
    <xf numFmtId="0" fontId="17" fillId="0" borderId="0" xfId="14" applyFont="1" applyFill="1" applyAlignment="1" applyProtection="1">
      <alignment vertical="center"/>
    </xf>
    <xf numFmtId="0" fontId="18" fillId="0" borderId="0" xfId="18" applyFont="1" applyAlignment="1">
      <alignment horizontal="right" vertical="center"/>
    </xf>
    <xf numFmtId="0" fontId="15" fillId="0" borderId="0" xfId="16" applyFont="1" applyAlignment="1">
      <alignment horizontal="center" vertical="center"/>
    </xf>
    <xf numFmtId="0" fontId="19" fillId="0" borderId="0" xfId="15" applyFont="1" applyAlignment="1">
      <alignment horizontal="center" vertical="center"/>
    </xf>
    <xf numFmtId="0" fontId="12" fillId="0" borderId="0" xfId="15" applyFont="1" applyAlignment="1">
      <alignment horizontal="center" vertical="center"/>
    </xf>
    <xf numFmtId="0" fontId="20" fillId="3" borderId="13" xfId="17" applyFont="1" applyFill="1" applyBorder="1" applyAlignment="1">
      <alignment horizontal="center" vertical="center" wrapText="1"/>
    </xf>
    <xf numFmtId="0" fontId="20" fillId="3" borderId="17" xfId="17" applyFont="1" applyFill="1" applyBorder="1" applyAlignment="1">
      <alignment horizontal="center" vertical="center" wrapText="1"/>
    </xf>
    <xf numFmtId="0" fontId="21" fillId="3" borderId="5" xfId="17" applyFont="1" applyFill="1" applyBorder="1" applyAlignment="1">
      <alignment horizontal="center" vertical="center" wrapText="1"/>
    </xf>
    <xf numFmtId="0" fontId="21" fillId="3" borderId="1" xfId="17" applyFont="1" applyFill="1" applyBorder="1" applyAlignment="1">
      <alignment horizontal="center" vertical="center" wrapText="1"/>
    </xf>
    <xf numFmtId="0" fontId="21" fillId="3" borderId="19" xfId="17" applyFont="1" applyFill="1" applyBorder="1" applyAlignment="1">
      <alignment horizontal="center" vertical="center" wrapText="1"/>
    </xf>
    <xf numFmtId="0" fontId="7" fillId="3" borderId="12" xfId="19" applyFill="1" applyBorder="1" applyAlignment="1">
      <alignment horizontal="center" vertical="center" wrapText="1"/>
    </xf>
    <xf numFmtId="0" fontId="20" fillId="3" borderId="5" xfId="17" applyFont="1" applyFill="1" applyBorder="1" applyAlignment="1">
      <alignment horizontal="center" vertical="center" wrapText="1"/>
    </xf>
    <xf numFmtId="0" fontId="20" fillId="3" borderId="1" xfId="17" applyFont="1" applyFill="1" applyBorder="1" applyAlignment="1">
      <alignment horizontal="center" vertical="center" wrapText="1"/>
    </xf>
    <xf numFmtId="0" fontId="19" fillId="3" borderId="20" xfId="17" applyFont="1" applyFill="1" applyBorder="1" applyAlignment="1">
      <alignment horizontal="center" vertical="center" wrapText="1"/>
    </xf>
    <xf numFmtId="0" fontId="7" fillId="3" borderId="21" xfId="19" applyFill="1" applyBorder="1" applyAlignment="1">
      <alignment horizontal="center" vertical="center" wrapText="1"/>
    </xf>
  </cellXfs>
  <cellStyles count="24">
    <cellStyle name="Hivatkozás 2" xfId="14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20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9" xr:uid="{00000000-0005-0000-0000-00000B000000}"/>
    <cellStyle name="Normál 3" xfId="2" xr:uid="{00000000-0005-0000-0000-00000C000000}"/>
    <cellStyle name="Normál 3 2" xfId="21" xr:uid="{00000000-0005-0000-0000-00000D000000}"/>
    <cellStyle name="Normál 3 2 2 2 2" xfId="4" xr:uid="{00000000-0005-0000-0000-00000E000000}"/>
    <cellStyle name="Normál 5" xfId="22" xr:uid="{00000000-0005-0000-0000-00000F000000}"/>
    <cellStyle name="Normál 9" xfId="5" xr:uid="{00000000-0005-0000-0000-000010000000}"/>
    <cellStyle name="Normál_adat0503ADOUGYIfookoztartozas2005apr4" xfId="16" xr:uid="{00000000-0005-0000-0000-000011000000}"/>
    <cellStyle name="Normál_ADAT9912" xfId="17" xr:uid="{00000000-0005-0000-0000-000012000000}"/>
    <cellStyle name="Normál_JOGItablak_képletekkel2008junKATI" xfId="18" xr:uid="{00000000-0005-0000-0000-000013000000}"/>
    <cellStyle name="Normál_UJnevibeszhozTABLATERVEKbehajtasMATICSNEtol2005jun7" xfId="15" xr:uid="{00000000-0005-0000-0000-000014000000}"/>
    <cellStyle name="Normál_UJnevibeszhozTABLATERVEKjogiBALAZSNEtol2005jun6" xfId="13" xr:uid="{00000000-0005-0000-0000-000015000000}"/>
    <cellStyle name="Százalék 2" xfId="12" xr:uid="{00000000-0005-0000-0000-000016000000}"/>
    <cellStyle name="Százalék 3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B1:R80"/>
  <sheetViews>
    <sheetView tabSelected="1" topLeftCell="B1" zoomScale="84" zoomScaleNormal="84" workbookViewId="0">
      <selection activeCell="B3" sqref="B3:N3"/>
    </sheetView>
  </sheetViews>
  <sheetFormatPr defaultColWidth="8" defaultRowHeight="15"/>
  <cols>
    <col min="1" max="1" width="1.875" style="1" customWidth="1"/>
    <col min="2" max="2" width="32" style="1" bestFit="1" customWidth="1"/>
    <col min="3" max="3" width="12.625" style="1" customWidth="1"/>
    <col min="4" max="4" width="13.125" style="1" customWidth="1"/>
    <col min="5" max="5" width="12.375" style="1" customWidth="1"/>
    <col min="6" max="6" width="13.25" style="1" customWidth="1"/>
    <col min="7" max="7" width="11.5" style="1" customWidth="1"/>
    <col min="8" max="8" width="11.125" style="1" customWidth="1"/>
    <col min="9" max="9" width="11.625" style="1" customWidth="1"/>
    <col min="10" max="11" width="10.375" style="1" customWidth="1"/>
    <col min="12" max="12" width="9.75" style="1" customWidth="1"/>
    <col min="13" max="13" width="11.75" style="1" customWidth="1"/>
    <col min="14" max="14" width="10.5" style="1" customWidth="1"/>
    <col min="15" max="256" width="8" style="1"/>
    <col min="257" max="257" width="1.875" style="1" customWidth="1"/>
    <col min="258" max="258" width="32" style="1" bestFit="1" customWidth="1"/>
    <col min="259" max="259" width="12.625" style="1" customWidth="1"/>
    <col min="260" max="261" width="12.375" style="1" customWidth="1"/>
    <col min="262" max="262" width="13.25" style="1" customWidth="1"/>
    <col min="263" max="263" width="11.5" style="1" customWidth="1"/>
    <col min="264" max="264" width="11.125" style="1" customWidth="1"/>
    <col min="265" max="265" width="11.625" style="1" customWidth="1"/>
    <col min="266" max="267" width="10.375" style="1" customWidth="1"/>
    <col min="268" max="268" width="9.75" style="1" customWidth="1"/>
    <col min="269" max="269" width="11.75" style="1" customWidth="1"/>
    <col min="270" max="270" width="10.5" style="1" customWidth="1"/>
    <col min="271" max="512" width="8" style="1"/>
    <col min="513" max="513" width="1.875" style="1" customWidth="1"/>
    <col min="514" max="514" width="32" style="1" bestFit="1" customWidth="1"/>
    <col min="515" max="515" width="12.625" style="1" customWidth="1"/>
    <col min="516" max="517" width="12.375" style="1" customWidth="1"/>
    <col min="518" max="518" width="13.25" style="1" customWidth="1"/>
    <col min="519" max="519" width="11.5" style="1" customWidth="1"/>
    <col min="520" max="520" width="11.125" style="1" customWidth="1"/>
    <col min="521" max="521" width="11.625" style="1" customWidth="1"/>
    <col min="522" max="523" width="10.375" style="1" customWidth="1"/>
    <col min="524" max="524" width="9.75" style="1" customWidth="1"/>
    <col min="525" max="525" width="11.75" style="1" customWidth="1"/>
    <col min="526" max="526" width="10.5" style="1" customWidth="1"/>
    <col min="527" max="768" width="8" style="1"/>
    <col min="769" max="769" width="1.875" style="1" customWidth="1"/>
    <col min="770" max="770" width="32" style="1" bestFit="1" customWidth="1"/>
    <col min="771" max="771" width="12.625" style="1" customWidth="1"/>
    <col min="772" max="773" width="12.375" style="1" customWidth="1"/>
    <col min="774" max="774" width="13.25" style="1" customWidth="1"/>
    <col min="775" max="775" width="11.5" style="1" customWidth="1"/>
    <col min="776" max="776" width="11.125" style="1" customWidth="1"/>
    <col min="777" max="777" width="11.625" style="1" customWidth="1"/>
    <col min="778" max="779" width="10.375" style="1" customWidth="1"/>
    <col min="780" max="780" width="9.75" style="1" customWidth="1"/>
    <col min="781" max="781" width="11.75" style="1" customWidth="1"/>
    <col min="782" max="782" width="10.5" style="1" customWidth="1"/>
    <col min="783" max="1024" width="8" style="1"/>
    <col min="1025" max="1025" width="1.875" style="1" customWidth="1"/>
    <col min="1026" max="1026" width="32" style="1" bestFit="1" customWidth="1"/>
    <col min="1027" max="1027" width="12.625" style="1" customWidth="1"/>
    <col min="1028" max="1029" width="12.375" style="1" customWidth="1"/>
    <col min="1030" max="1030" width="13.25" style="1" customWidth="1"/>
    <col min="1031" max="1031" width="11.5" style="1" customWidth="1"/>
    <col min="1032" max="1032" width="11.125" style="1" customWidth="1"/>
    <col min="1033" max="1033" width="11.625" style="1" customWidth="1"/>
    <col min="1034" max="1035" width="10.375" style="1" customWidth="1"/>
    <col min="1036" max="1036" width="9.75" style="1" customWidth="1"/>
    <col min="1037" max="1037" width="11.75" style="1" customWidth="1"/>
    <col min="1038" max="1038" width="10.5" style="1" customWidth="1"/>
    <col min="1039" max="1280" width="8" style="1"/>
    <col min="1281" max="1281" width="1.875" style="1" customWidth="1"/>
    <col min="1282" max="1282" width="32" style="1" bestFit="1" customWidth="1"/>
    <col min="1283" max="1283" width="12.625" style="1" customWidth="1"/>
    <col min="1284" max="1285" width="12.375" style="1" customWidth="1"/>
    <col min="1286" max="1286" width="13.25" style="1" customWidth="1"/>
    <col min="1287" max="1287" width="11.5" style="1" customWidth="1"/>
    <col min="1288" max="1288" width="11.125" style="1" customWidth="1"/>
    <col min="1289" max="1289" width="11.625" style="1" customWidth="1"/>
    <col min="1290" max="1291" width="10.375" style="1" customWidth="1"/>
    <col min="1292" max="1292" width="9.75" style="1" customWidth="1"/>
    <col min="1293" max="1293" width="11.75" style="1" customWidth="1"/>
    <col min="1294" max="1294" width="10.5" style="1" customWidth="1"/>
    <col min="1295" max="1536" width="8" style="1"/>
    <col min="1537" max="1537" width="1.875" style="1" customWidth="1"/>
    <col min="1538" max="1538" width="32" style="1" bestFit="1" customWidth="1"/>
    <col min="1539" max="1539" width="12.625" style="1" customWidth="1"/>
    <col min="1540" max="1541" width="12.375" style="1" customWidth="1"/>
    <col min="1542" max="1542" width="13.25" style="1" customWidth="1"/>
    <col min="1543" max="1543" width="11.5" style="1" customWidth="1"/>
    <col min="1544" max="1544" width="11.125" style="1" customWidth="1"/>
    <col min="1545" max="1545" width="11.625" style="1" customWidth="1"/>
    <col min="1546" max="1547" width="10.375" style="1" customWidth="1"/>
    <col min="1548" max="1548" width="9.75" style="1" customWidth="1"/>
    <col min="1549" max="1549" width="11.75" style="1" customWidth="1"/>
    <col min="1550" max="1550" width="10.5" style="1" customWidth="1"/>
    <col min="1551" max="1792" width="8" style="1"/>
    <col min="1793" max="1793" width="1.875" style="1" customWidth="1"/>
    <col min="1794" max="1794" width="32" style="1" bestFit="1" customWidth="1"/>
    <col min="1795" max="1795" width="12.625" style="1" customWidth="1"/>
    <col min="1796" max="1797" width="12.375" style="1" customWidth="1"/>
    <col min="1798" max="1798" width="13.25" style="1" customWidth="1"/>
    <col min="1799" max="1799" width="11.5" style="1" customWidth="1"/>
    <col min="1800" max="1800" width="11.125" style="1" customWidth="1"/>
    <col min="1801" max="1801" width="11.625" style="1" customWidth="1"/>
    <col min="1802" max="1803" width="10.375" style="1" customWidth="1"/>
    <col min="1804" max="1804" width="9.75" style="1" customWidth="1"/>
    <col min="1805" max="1805" width="11.75" style="1" customWidth="1"/>
    <col min="1806" max="1806" width="10.5" style="1" customWidth="1"/>
    <col min="1807" max="2048" width="8" style="1"/>
    <col min="2049" max="2049" width="1.875" style="1" customWidth="1"/>
    <col min="2050" max="2050" width="32" style="1" bestFit="1" customWidth="1"/>
    <col min="2051" max="2051" width="12.625" style="1" customWidth="1"/>
    <col min="2052" max="2053" width="12.375" style="1" customWidth="1"/>
    <col min="2054" max="2054" width="13.25" style="1" customWidth="1"/>
    <col min="2055" max="2055" width="11.5" style="1" customWidth="1"/>
    <col min="2056" max="2056" width="11.125" style="1" customWidth="1"/>
    <col min="2057" max="2057" width="11.625" style="1" customWidth="1"/>
    <col min="2058" max="2059" width="10.375" style="1" customWidth="1"/>
    <col min="2060" max="2060" width="9.75" style="1" customWidth="1"/>
    <col min="2061" max="2061" width="11.75" style="1" customWidth="1"/>
    <col min="2062" max="2062" width="10.5" style="1" customWidth="1"/>
    <col min="2063" max="2304" width="8" style="1"/>
    <col min="2305" max="2305" width="1.875" style="1" customWidth="1"/>
    <col min="2306" max="2306" width="32" style="1" bestFit="1" customWidth="1"/>
    <col min="2307" max="2307" width="12.625" style="1" customWidth="1"/>
    <col min="2308" max="2309" width="12.375" style="1" customWidth="1"/>
    <col min="2310" max="2310" width="13.25" style="1" customWidth="1"/>
    <col min="2311" max="2311" width="11.5" style="1" customWidth="1"/>
    <col min="2312" max="2312" width="11.125" style="1" customWidth="1"/>
    <col min="2313" max="2313" width="11.625" style="1" customWidth="1"/>
    <col min="2314" max="2315" width="10.375" style="1" customWidth="1"/>
    <col min="2316" max="2316" width="9.75" style="1" customWidth="1"/>
    <col min="2317" max="2317" width="11.75" style="1" customWidth="1"/>
    <col min="2318" max="2318" width="10.5" style="1" customWidth="1"/>
    <col min="2319" max="2560" width="8" style="1"/>
    <col min="2561" max="2561" width="1.875" style="1" customWidth="1"/>
    <col min="2562" max="2562" width="32" style="1" bestFit="1" customWidth="1"/>
    <col min="2563" max="2563" width="12.625" style="1" customWidth="1"/>
    <col min="2564" max="2565" width="12.375" style="1" customWidth="1"/>
    <col min="2566" max="2566" width="13.25" style="1" customWidth="1"/>
    <col min="2567" max="2567" width="11.5" style="1" customWidth="1"/>
    <col min="2568" max="2568" width="11.125" style="1" customWidth="1"/>
    <col min="2569" max="2569" width="11.625" style="1" customWidth="1"/>
    <col min="2570" max="2571" width="10.375" style="1" customWidth="1"/>
    <col min="2572" max="2572" width="9.75" style="1" customWidth="1"/>
    <col min="2573" max="2573" width="11.75" style="1" customWidth="1"/>
    <col min="2574" max="2574" width="10.5" style="1" customWidth="1"/>
    <col min="2575" max="2816" width="8" style="1"/>
    <col min="2817" max="2817" width="1.875" style="1" customWidth="1"/>
    <col min="2818" max="2818" width="32" style="1" bestFit="1" customWidth="1"/>
    <col min="2819" max="2819" width="12.625" style="1" customWidth="1"/>
    <col min="2820" max="2821" width="12.375" style="1" customWidth="1"/>
    <col min="2822" max="2822" width="13.25" style="1" customWidth="1"/>
    <col min="2823" max="2823" width="11.5" style="1" customWidth="1"/>
    <col min="2824" max="2824" width="11.125" style="1" customWidth="1"/>
    <col min="2825" max="2825" width="11.625" style="1" customWidth="1"/>
    <col min="2826" max="2827" width="10.375" style="1" customWidth="1"/>
    <col min="2828" max="2828" width="9.75" style="1" customWidth="1"/>
    <col min="2829" max="2829" width="11.75" style="1" customWidth="1"/>
    <col min="2830" max="2830" width="10.5" style="1" customWidth="1"/>
    <col min="2831" max="3072" width="8" style="1"/>
    <col min="3073" max="3073" width="1.875" style="1" customWidth="1"/>
    <col min="3074" max="3074" width="32" style="1" bestFit="1" customWidth="1"/>
    <col min="3075" max="3075" width="12.625" style="1" customWidth="1"/>
    <col min="3076" max="3077" width="12.375" style="1" customWidth="1"/>
    <col min="3078" max="3078" width="13.25" style="1" customWidth="1"/>
    <col min="3079" max="3079" width="11.5" style="1" customWidth="1"/>
    <col min="3080" max="3080" width="11.125" style="1" customWidth="1"/>
    <col min="3081" max="3081" width="11.625" style="1" customWidth="1"/>
    <col min="3082" max="3083" width="10.375" style="1" customWidth="1"/>
    <col min="3084" max="3084" width="9.75" style="1" customWidth="1"/>
    <col min="3085" max="3085" width="11.75" style="1" customWidth="1"/>
    <col min="3086" max="3086" width="10.5" style="1" customWidth="1"/>
    <col min="3087" max="3328" width="8" style="1"/>
    <col min="3329" max="3329" width="1.875" style="1" customWidth="1"/>
    <col min="3330" max="3330" width="32" style="1" bestFit="1" customWidth="1"/>
    <col min="3331" max="3331" width="12.625" style="1" customWidth="1"/>
    <col min="3332" max="3333" width="12.375" style="1" customWidth="1"/>
    <col min="3334" max="3334" width="13.25" style="1" customWidth="1"/>
    <col min="3335" max="3335" width="11.5" style="1" customWidth="1"/>
    <col min="3336" max="3336" width="11.125" style="1" customWidth="1"/>
    <col min="3337" max="3337" width="11.625" style="1" customWidth="1"/>
    <col min="3338" max="3339" width="10.375" style="1" customWidth="1"/>
    <col min="3340" max="3340" width="9.75" style="1" customWidth="1"/>
    <col min="3341" max="3341" width="11.75" style="1" customWidth="1"/>
    <col min="3342" max="3342" width="10.5" style="1" customWidth="1"/>
    <col min="3343" max="3584" width="8" style="1"/>
    <col min="3585" max="3585" width="1.875" style="1" customWidth="1"/>
    <col min="3586" max="3586" width="32" style="1" bestFit="1" customWidth="1"/>
    <col min="3587" max="3587" width="12.625" style="1" customWidth="1"/>
    <col min="3588" max="3589" width="12.375" style="1" customWidth="1"/>
    <col min="3590" max="3590" width="13.25" style="1" customWidth="1"/>
    <col min="3591" max="3591" width="11.5" style="1" customWidth="1"/>
    <col min="3592" max="3592" width="11.125" style="1" customWidth="1"/>
    <col min="3593" max="3593" width="11.625" style="1" customWidth="1"/>
    <col min="3594" max="3595" width="10.375" style="1" customWidth="1"/>
    <col min="3596" max="3596" width="9.75" style="1" customWidth="1"/>
    <col min="3597" max="3597" width="11.75" style="1" customWidth="1"/>
    <col min="3598" max="3598" width="10.5" style="1" customWidth="1"/>
    <col min="3599" max="3840" width="8" style="1"/>
    <col min="3841" max="3841" width="1.875" style="1" customWidth="1"/>
    <col min="3842" max="3842" width="32" style="1" bestFit="1" customWidth="1"/>
    <col min="3843" max="3843" width="12.625" style="1" customWidth="1"/>
    <col min="3844" max="3845" width="12.375" style="1" customWidth="1"/>
    <col min="3846" max="3846" width="13.25" style="1" customWidth="1"/>
    <col min="3847" max="3847" width="11.5" style="1" customWidth="1"/>
    <col min="3848" max="3848" width="11.125" style="1" customWidth="1"/>
    <col min="3849" max="3849" width="11.625" style="1" customWidth="1"/>
    <col min="3850" max="3851" width="10.375" style="1" customWidth="1"/>
    <col min="3852" max="3852" width="9.75" style="1" customWidth="1"/>
    <col min="3853" max="3853" width="11.75" style="1" customWidth="1"/>
    <col min="3854" max="3854" width="10.5" style="1" customWidth="1"/>
    <col min="3855" max="4096" width="8" style="1"/>
    <col min="4097" max="4097" width="1.875" style="1" customWidth="1"/>
    <col min="4098" max="4098" width="32" style="1" bestFit="1" customWidth="1"/>
    <col min="4099" max="4099" width="12.625" style="1" customWidth="1"/>
    <col min="4100" max="4101" width="12.375" style="1" customWidth="1"/>
    <col min="4102" max="4102" width="13.25" style="1" customWidth="1"/>
    <col min="4103" max="4103" width="11.5" style="1" customWidth="1"/>
    <col min="4104" max="4104" width="11.125" style="1" customWidth="1"/>
    <col min="4105" max="4105" width="11.625" style="1" customWidth="1"/>
    <col min="4106" max="4107" width="10.375" style="1" customWidth="1"/>
    <col min="4108" max="4108" width="9.75" style="1" customWidth="1"/>
    <col min="4109" max="4109" width="11.75" style="1" customWidth="1"/>
    <col min="4110" max="4110" width="10.5" style="1" customWidth="1"/>
    <col min="4111" max="4352" width="8" style="1"/>
    <col min="4353" max="4353" width="1.875" style="1" customWidth="1"/>
    <col min="4354" max="4354" width="32" style="1" bestFit="1" customWidth="1"/>
    <col min="4355" max="4355" width="12.625" style="1" customWidth="1"/>
    <col min="4356" max="4357" width="12.375" style="1" customWidth="1"/>
    <col min="4358" max="4358" width="13.25" style="1" customWidth="1"/>
    <col min="4359" max="4359" width="11.5" style="1" customWidth="1"/>
    <col min="4360" max="4360" width="11.125" style="1" customWidth="1"/>
    <col min="4361" max="4361" width="11.625" style="1" customWidth="1"/>
    <col min="4362" max="4363" width="10.375" style="1" customWidth="1"/>
    <col min="4364" max="4364" width="9.75" style="1" customWidth="1"/>
    <col min="4365" max="4365" width="11.75" style="1" customWidth="1"/>
    <col min="4366" max="4366" width="10.5" style="1" customWidth="1"/>
    <col min="4367" max="4608" width="8" style="1"/>
    <col min="4609" max="4609" width="1.875" style="1" customWidth="1"/>
    <col min="4610" max="4610" width="32" style="1" bestFit="1" customWidth="1"/>
    <col min="4611" max="4611" width="12.625" style="1" customWidth="1"/>
    <col min="4612" max="4613" width="12.375" style="1" customWidth="1"/>
    <col min="4614" max="4614" width="13.25" style="1" customWidth="1"/>
    <col min="4615" max="4615" width="11.5" style="1" customWidth="1"/>
    <col min="4616" max="4616" width="11.125" style="1" customWidth="1"/>
    <col min="4617" max="4617" width="11.625" style="1" customWidth="1"/>
    <col min="4618" max="4619" width="10.375" style="1" customWidth="1"/>
    <col min="4620" max="4620" width="9.75" style="1" customWidth="1"/>
    <col min="4621" max="4621" width="11.75" style="1" customWidth="1"/>
    <col min="4622" max="4622" width="10.5" style="1" customWidth="1"/>
    <col min="4623" max="4864" width="8" style="1"/>
    <col min="4865" max="4865" width="1.875" style="1" customWidth="1"/>
    <col min="4866" max="4866" width="32" style="1" bestFit="1" customWidth="1"/>
    <col min="4867" max="4867" width="12.625" style="1" customWidth="1"/>
    <col min="4868" max="4869" width="12.375" style="1" customWidth="1"/>
    <col min="4870" max="4870" width="13.25" style="1" customWidth="1"/>
    <col min="4871" max="4871" width="11.5" style="1" customWidth="1"/>
    <col min="4872" max="4872" width="11.125" style="1" customWidth="1"/>
    <col min="4873" max="4873" width="11.625" style="1" customWidth="1"/>
    <col min="4874" max="4875" width="10.375" style="1" customWidth="1"/>
    <col min="4876" max="4876" width="9.75" style="1" customWidth="1"/>
    <col min="4877" max="4877" width="11.75" style="1" customWidth="1"/>
    <col min="4878" max="4878" width="10.5" style="1" customWidth="1"/>
    <col min="4879" max="5120" width="8" style="1"/>
    <col min="5121" max="5121" width="1.875" style="1" customWidth="1"/>
    <col min="5122" max="5122" width="32" style="1" bestFit="1" customWidth="1"/>
    <col min="5123" max="5123" width="12.625" style="1" customWidth="1"/>
    <col min="5124" max="5125" width="12.375" style="1" customWidth="1"/>
    <col min="5126" max="5126" width="13.25" style="1" customWidth="1"/>
    <col min="5127" max="5127" width="11.5" style="1" customWidth="1"/>
    <col min="5128" max="5128" width="11.125" style="1" customWidth="1"/>
    <col min="5129" max="5129" width="11.625" style="1" customWidth="1"/>
    <col min="5130" max="5131" width="10.375" style="1" customWidth="1"/>
    <col min="5132" max="5132" width="9.75" style="1" customWidth="1"/>
    <col min="5133" max="5133" width="11.75" style="1" customWidth="1"/>
    <col min="5134" max="5134" width="10.5" style="1" customWidth="1"/>
    <col min="5135" max="5376" width="8" style="1"/>
    <col min="5377" max="5377" width="1.875" style="1" customWidth="1"/>
    <col min="5378" max="5378" width="32" style="1" bestFit="1" customWidth="1"/>
    <col min="5379" max="5379" width="12.625" style="1" customWidth="1"/>
    <col min="5380" max="5381" width="12.375" style="1" customWidth="1"/>
    <col min="5382" max="5382" width="13.25" style="1" customWidth="1"/>
    <col min="5383" max="5383" width="11.5" style="1" customWidth="1"/>
    <col min="5384" max="5384" width="11.125" style="1" customWidth="1"/>
    <col min="5385" max="5385" width="11.625" style="1" customWidth="1"/>
    <col min="5386" max="5387" width="10.375" style="1" customWidth="1"/>
    <col min="5388" max="5388" width="9.75" style="1" customWidth="1"/>
    <col min="5389" max="5389" width="11.75" style="1" customWidth="1"/>
    <col min="5390" max="5390" width="10.5" style="1" customWidth="1"/>
    <col min="5391" max="5632" width="8" style="1"/>
    <col min="5633" max="5633" width="1.875" style="1" customWidth="1"/>
    <col min="5634" max="5634" width="32" style="1" bestFit="1" customWidth="1"/>
    <col min="5635" max="5635" width="12.625" style="1" customWidth="1"/>
    <col min="5636" max="5637" width="12.375" style="1" customWidth="1"/>
    <col min="5638" max="5638" width="13.25" style="1" customWidth="1"/>
    <col min="5639" max="5639" width="11.5" style="1" customWidth="1"/>
    <col min="5640" max="5640" width="11.125" style="1" customWidth="1"/>
    <col min="5641" max="5641" width="11.625" style="1" customWidth="1"/>
    <col min="5642" max="5643" width="10.375" style="1" customWidth="1"/>
    <col min="5644" max="5644" width="9.75" style="1" customWidth="1"/>
    <col min="5645" max="5645" width="11.75" style="1" customWidth="1"/>
    <col min="5646" max="5646" width="10.5" style="1" customWidth="1"/>
    <col min="5647" max="5888" width="8" style="1"/>
    <col min="5889" max="5889" width="1.875" style="1" customWidth="1"/>
    <col min="5890" max="5890" width="32" style="1" bestFit="1" customWidth="1"/>
    <col min="5891" max="5891" width="12.625" style="1" customWidth="1"/>
    <col min="5892" max="5893" width="12.375" style="1" customWidth="1"/>
    <col min="5894" max="5894" width="13.25" style="1" customWidth="1"/>
    <col min="5895" max="5895" width="11.5" style="1" customWidth="1"/>
    <col min="5896" max="5896" width="11.125" style="1" customWidth="1"/>
    <col min="5897" max="5897" width="11.625" style="1" customWidth="1"/>
    <col min="5898" max="5899" width="10.375" style="1" customWidth="1"/>
    <col min="5900" max="5900" width="9.75" style="1" customWidth="1"/>
    <col min="5901" max="5901" width="11.75" style="1" customWidth="1"/>
    <col min="5902" max="5902" width="10.5" style="1" customWidth="1"/>
    <col min="5903" max="6144" width="8" style="1"/>
    <col min="6145" max="6145" width="1.875" style="1" customWidth="1"/>
    <col min="6146" max="6146" width="32" style="1" bestFit="1" customWidth="1"/>
    <col min="6147" max="6147" width="12.625" style="1" customWidth="1"/>
    <col min="6148" max="6149" width="12.375" style="1" customWidth="1"/>
    <col min="6150" max="6150" width="13.25" style="1" customWidth="1"/>
    <col min="6151" max="6151" width="11.5" style="1" customWidth="1"/>
    <col min="6152" max="6152" width="11.125" style="1" customWidth="1"/>
    <col min="6153" max="6153" width="11.625" style="1" customWidth="1"/>
    <col min="6154" max="6155" width="10.375" style="1" customWidth="1"/>
    <col min="6156" max="6156" width="9.75" style="1" customWidth="1"/>
    <col min="6157" max="6157" width="11.75" style="1" customWidth="1"/>
    <col min="6158" max="6158" width="10.5" style="1" customWidth="1"/>
    <col min="6159" max="6400" width="8" style="1"/>
    <col min="6401" max="6401" width="1.875" style="1" customWidth="1"/>
    <col min="6402" max="6402" width="32" style="1" bestFit="1" customWidth="1"/>
    <col min="6403" max="6403" width="12.625" style="1" customWidth="1"/>
    <col min="6404" max="6405" width="12.375" style="1" customWidth="1"/>
    <col min="6406" max="6406" width="13.25" style="1" customWidth="1"/>
    <col min="6407" max="6407" width="11.5" style="1" customWidth="1"/>
    <col min="6408" max="6408" width="11.125" style="1" customWidth="1"/>
    <col min="6409" max="6409" width="11.625" style="1" customWidth="1"/>
    <col min="6410" max="6411" width="10.375" style="1" customWidth="1"/>
    <col min="6412" max="6412" width="9.75" style="1" customWidth="1"/>
    <col min="6413" max="6413" width="11.75" style="1" customWidth="1"/>
    <col min="6414" max="6414" width="10.5" style="1" customWidth="1"/>
    <col min="6415" max="6656" width="8" style="1"/>
    <col min="6657" max="6657" width="1.875" style="1" customWidth="1"/>
    <col min="6658" max="6658" width="32" style="1" bestFit="1" customWidth="1"/>
    <col min="6659" max="6659" width="12.625" style="1" customWidth="1"/>
    <col min="6660" max="6661" width="12.375" style="1" customWidth="1"/>
    <col min="6662" max="6662" width="13.25" style="1" customWidth="1"/>
    <col min="6663" max="6663" width="11.5" style="1" customWidth="1"/>
    <col min="6664" max="6664" width="11.125" style="1" customWidth="1"/>
    <col min="6665" max="6665" width="11.625" style="1" customWidth="1"/>
    <col min="6666" max="6667" width="10.375" style="1" customWidth="1"/>
    <col min="6668" max="6668" width="9.75" style="1" customWidth="1"/>
    <col min="6669" max="6669" width="11.75" style="1" customWidth="1"/>
    <col min="6670" max="6670" width="10.5" style="1" customWidth="1"/>
    <col min="6671" max="6912" width="8" style="1"/>
    <col min="6913" max="6913" width="1.875" style="1" customWidth="1"/>
    <col min="6914" max="6914" width="32" style="1" bestFit="1" customWidth="1"/>
    <col min="6915" max="6915" width="12.625" style="1" customWidth="1"/>
    <col min="6916" max="6917" width="12.375" style="1" customWidth="1"/>
    <col min="6918" max="6918" width="13.25" style="1" customWidth="1"/>
    <col min="6919" max="6919" width="11.5" style="1" customWidth="1"/>
    <col min="6920" max="6920" width="11.125" style="1" customWidth="1"/>
    <col min="6921" max="6921" width="11.625" style="1" customWidth="1"/>
    <col min="6922" max="6923" width="10.375" style="1" customWidth="1"/>
    <col min="6924" max="6924" width="9.75" style="1" customWidth="1"/>
    <col min="6925" max="6925" width="11.75" style="1" customWidth="1"/>
    <col min="6926" max="6926" width="10.5" style="1" customWidth="1"/>
    <col min="6927" max="7168" width="8" style="1"/>
    <col min="7169" max="7169" width="1.875" style="1" customWidth="1"/>
    <col min="7170" max="7170" width="32" style="1" bestFit="1" customWidth="1"/>
    <col min="7171" max="7171" width="12.625" style="1" customWidth="1"/>
    <col min="7172" max="7173" width="12.375" style="1" customWidth="1"/>
    <col min="7174" max="7174" width="13.25" style="1" customWidth="1"/>
    <col min="7175" max="7175" width="11.5" style="1" customWidth="1"/>
    <col min="7176" max="7176" width="11.125" style="1" customWidth="1"/>
    <col min="7177" max="7177" width="11.625" style="1" customWidth="1"/>
    <col min="7178" max="7179" width="10.375" style="1" customWidth="1"/>
    <col min="7180" max="7180" width="9.75" style="1" customWidth="1"/>
    <col min="7181" max="7181" width="11.75" style="1" customWidth="1"/>
    <col min="7182" max="7182" width="10.5" style="1" customWidth="1"/>
    <col min="7183" max="7424" width="8" style="1"/>
    <col min="7425" max="7425" width="1.875" style="1" customWidth="1"/>
    <col min="7426" max="7426" width="32" style="1" bestFit="1" customWidth="1"/>
    <col min="7427" max="7427" width="12.625" style="1" customWidth="1"/>
    <col min="7428" max="7429" width="12.375" style="1" customWidth="1"/>
    <col min="7430" max="7430" width="13.25" style="1" customWidth="1"/>
    <col min="7431" max="7431" width="11.5" style="1" customWidth="1"/>
    <col min="7432" max="7432" width="11.125" style="1" customWidth="1"/>
    <col min="7433" max="7433" width="11.625" style="1" customWidth="1"/>
    <col min="7434" max="7435" width="10.375" style="1" customWidth="1"/>
    <col min="7436" max="7436" width="9.75" style="1" customWidth="1"/>
    <col min="7437" max="7437" width="11.75" style="1" customWidth="1"/>
    <col min="7438" max="7438" width="10.5" style="1" customWidth="1"/>
    <col min="7439" max="7680" width="8" style="1"/>
    <col min="7681" max="7681" width="1.875" style="1" customWidth="1"/>
    <col min="7682" max="7682" width="32" style="1" bestFit="1" customWidth="1"/>
    <col min="7683" max="7683" width="12.625" style="1" customWidth="1"/>
    <col min="7684" max="7685" width="12.375" style="1" customWidth="1"/>
    <col min="7686" max="7686" width="13.25" style="1" customWidth="1"/>
    <col min="7687" max="7687" width="11.5" style="1" customWidth="1"/>
    <col min="7688" max="7688" width="11.125" style="1" customWidth="1"/>
    <col min="7689" max="7689" width="11.625" style="1" customWidth="1"/>
    <col min="7690" max="7691" width="10.375" style="1" customWidth="1"/>
    <col min="7692" max="7692" width="9.75" style="1" customWidth="1"/>
    <col min="7693" max="7693" width="11.75" style="1" customWidth="1"/>
    <col min="7694" max="7694" width="10.5" style="1" customWidth="1"/>
    <col min="7695" max="7936" width="8" style="1"/>
    <col min="7937" max="7937" width="1.875" style="1" customWidth="1"/>
    <col min="7938" max="7938" width="32" style="1" bestFit="1" customWidth="1"/>
    <col min="7939" max="7939" width="12.625" style="1" customWidth="1"/>
    <col min="7940" max="7941" width="12.375" style="1" customWidth="1"/>
    <col min="7942" max="7942" width="13.25" style="1" customWidth="1"/>
    <col min="7943" max="7943" width="11.5" style="1" customWidth="1"/>
    <col min="7944" max="7944" width="11.125" style="1" customWidth="1"/>
    <col min="7945" max="7945" width="11.625" style="1" customWidth="1"/>
    <col min="7946" max="7947" width="10.375" style="1" customWidth="1"/>
    <col min="7948" max="7948" width="9.75" style="1" customWidth="1"/>
    <col min="7949" max="7949" width="11.75" style="1" customWidth="1"/>
    <col min="7950" max="7950" width="10.5" style="1" customWidth="1"/>
    <col min="7951" max="8192" width="8" style="1"/>
    <col min="8193" max="8193" width="1.875" style="1" customWidth="1"/>
    <col min="8194" max="8194" width="32" style="1" bestFit="1" customWidth="1"/>
    <col min="8195" max="8195" width="12.625" style="1" customWidth="1"/>
    <col min="8196" max="8197" width="12.375" style="1" customWidth="1"/>
    <col min="8198" max="8198" width="13.25" style="1" customWidth="1"/>
    <col min="8199" max="8199" width="11.5" style="1" customWidth="1"/>
    <col min="8200" max="8200" width="11.125" style="1" customWidth="1"/>
    <col min="8201" max="8201" width="11.625" style="1" customWidth="1"/>
    <col min="8202" max="8203" width="10.375" style="1" customWidth="1"/>
    <col min="8204" max="8204" width="9.75" style="1" customWidth="1"/>
    <col min="8205" max="8205" width="11.75" style="1" customWidth="1"/>
    <col min="8206" max="8206" width="10.5" style="1" customWidth="1"/>
    <col min="8207" max="8448" width="8" style="1"/>
    <col min="8449" max="8449" width="1.875" style="1" customWidth="1"/>
    <col min="8450" max="8450" width="32" style="1" bestFit="1" customWidth="1"/>
    <col min="8451" max="8451" width="12.625" style="1" customWidth="1"/>
    <col min="8452" max="8453" width="12.375" style="1" customWidth="1"/>
    <col min="8454" max="8454" width="13.25" style="1" customWidth="1"/>
    <col min="8455" max="8455" width="11.5" style="1" customWidth="1"/>
    <col min="8456" max="8456" width="11.125" style="1" customWidth="1"/>
    <col min="8457" max="8457" width="11.625" style="1" customWidth="1"/>
    <col min="8458" max="8459" width="10.375" style="1" customWidth="1"/>
    <col min="8460" max="8460" width="9.75" style="1" customWidth="1"/>
    <col min="8461" max="8461" width="11.75" style="1" customWidth="1"/>
    <col min="8462" max="8462" width="10.5" style="1" customWidth="1"/>
    <col min="8463" max="8704" width="8" style="1"/>
    <col min="8705" max="8705" width="1.875" style="1" customWidth="1"/>
    <col min="8706" max="8706" width="32" style="1" bestFit="1" customWidth="1"/>
    <col min="8707" max="8707" width="12.625" style="1" customWidth="1"/>
    <col min="8708" max="8709" width="12.375" style="1" customWidth="1"/>
    <col min="8710" max="8710" width="13.25" style="1" customWidth="1"/>
    <col min="8711" max="8711" width="11.5" style="1" customWidth="1"/>
    <col min="8712" max="8712" width="11.125" style="1" customWidth="1"/>
    <col min="8713" max="8713" width="11.625" style="1" customWidth="1"/>
    <col min="8714" max="8715" width="10.375" style="1" customWidth="1"/>
    <col min="8716" max="8716" width="9.75" style="1" customWidth="1"/>
    <col min="8717" max="8717" width="11.75" style="1" customWidth="1"/>
    <col min="8718" max="8718" width="10.5" style="1" customWidth="1"/>
    <col min="8719" max="8960" width="8" style="1"/>
    <col min="8961" max="8961" width="1.875" style="1" customWidth="1"/>
    <col min="8962" max="8962" width="32" style="1" bestFit="1" customWidth="1"/>
    <col min="8963" max="8963" width="12.625" style="1" customWidth="1"/>
    <col min="8964" max="8965" width="12.375" style="1" customWidth="1"/>
    <col min="8966" max="8966" width="13.25" style="1" customWidth="1"/>
    <col min="8967" max="8967" width="11.5" style="1" customWidth="1"/>
    <col min="8968" max="8968" width="11.125" style="1" customWidth="1"/>
    <col min="8969" max="8969" width="11.625" style="1" customWidth="1"/>
    <col min="8970" max="8971" width="10.375" style="1" customWidth="1"/>
    <col min="8972" max="8972" width="9.75" style="1" customWidth="1"/>
    <col min="8973" max="8973" width="11.75" style="1" customWidth="1"/>
    <col min="8974" max="8974" width="10.5" style="1" customWidth="1"/>
    <col min="8975" max="9216" width="8" style="1"/>
    <col min="9217" max="9217" width="1.875" style="1" customWidth="1"/>
    <col min="9218" max="9218" width="32" style="1" bestFit="1" customWidth="1"/>
    <col min="9219" max="9219" width="12.625" style="1" customWidth="1"/>
    <col min="9220" max="9221" width="12.375" style="1" customWidth="1"/>
    <col min="9222" max="9222" width="13.25" style="1" customWidth="1"/>
    <col min="9223" max="9223" width="11.5" style="1" customWidth="1"/>
    <col min="9224" max="9224" width="11.125" style="1" customWidth="1"/>
    <col min="9225" max="9225" width="11.625" style="1" customWidth="1"/>
    <col min="9226" max="9227" width="10.375" style="1" customWidth="1"/>
    <col min="9228" max="9228" width="9.75" style="1" customWidth="1"/>
    <col min="9229" max="9229" width="11.75" style="1" customWidth="1"/>
    <col min="9230" max="9230" width="10.5" style="1" customWidth="1"/>
    <col min="9231" max="9472" width="8" style="1"/>
    <col min="9473" max="9473" width="1.875" style="1" customWidth="1"/>
    <col min="9474" max="9474" width="32" style="1" bestFit="1" customWidth="1"/>
    <col min="9475" max="9475" width="12.625" style="1" customWidth="1"/>
    <col min="9476" max="9477" width="12.375" style="1" customWidth="1"/>
    <col min="9478" max="9478" width="13.25" style="1" customWidth="1"/>
    <col min="9479" max="9479" width="11.5" style="1" customWidth="1"/>
    <col min="9480" max="9480" width="11.125" style="1" customWidth="1"/>
    <col min="9481" max="9481" width="11.625" style="1" customWidth="1"/>
    <col min="9482" max="9483" width="10.375" style="1" customWidth="1"/>
    <col min="9484" max="9484" width="9.75" style="1" customWidth="1"/>
    <col min="9485" max="9485" width="11.75" style="1" customWidth="1"/>
    <col min="9486" max="9486" width="10.5" style="1" customWidth="1"/>
    <col min="9487" max="9728" width="8" style="1"/>
    <col min="9729" max="9729" width="1.875" style="1" customWidth="1"/>
    <col min="9730" max="9730" width="32" style="1" bestFit="1" customWidth="1"/>
    <col min="9731" max="9731" width="12.625" style="1" customWidth="1"/>
    <col min="9732" max="9733" width="12.375" style="1" customWidth="1"/>
    <col min="9734" max="9734" width="13.25" style="1" customWidth="1"/>
    <col min="9735" max="9735" width="11.5" style="1" customWidth="1"/>
    <col min="9736" max="9736" width="11.125" style="1" customWidth="1"/>
    <col min="9737" max="9737" width="11.625" style="1" customWidth="1"/>
    <col min="9738" max="9739" width="10.375" style="1" customWidth="1"/>
    <col min="9740" max="9740" width="9.75" style="1" customWidth="1"/>
    <col min="9741" max="9741" width="11.75" style="1" customWidth="1"/>
    <col min="9742" max="9742" width="10.5" style="1" customWidth="1"/>
    <col min="9743" max="9984" width="8" style="1"/>
    <col min="9985" max="9985" width="1.875" style="1" customWidth="1"/>
    <col min="9986" max="9986" width="32" style="1" bestFit="1" customWidth="1"/>
    <col min="9987" max="9987" width="12.625" style="1" customWidth="1"/>
    <col min="9988" max="9989" width="12.375" style="1" customWidth="1"/>
    <col min="9990" max="9990" width="13.25" style="1" customWidth="1"/>
    <col min="9991" max="9991" width="11.5" style="1" customWidth="1"/>
    <col min="9992" max="9992" width="11.125" style="1" customWidth="1"/>
    <col min="9993" max="9993" width="11.625" style="1" customWidth="1"/>
    <col min="9994" max="9995" width="10.375" style="1" customWidth="1"/>
    <col min="9996" max="9996" width="9.75" style="1" customWidth="1"/>
    <col min="9997" max="9997" width="11.75" style="1" customWidth="1"/>
    <col min="9998" max="9998" width="10.5" style="1" customWidth="1"/>
    <col min="9999" max="10240" width="8" style="1"/>
    <col min="10241" max="10241" width="1.875" style="1" customWidth="1"/>
    <col min="10242" max="10242" width="32" style="1" bestFit="1" customWidth="1"/>
    <col min="10243" max="10243" width="12.625" style="1" customWidth="1"/>
    <col min="10244" max="10245" width="12.375" style="1" customWidth="1"/>
    <col min="10246" max="10246" width="13.25" style="1" customWidth="1"/>
    <col min="10247" max="10247" width="11.5" style="1" customWidth="1"/>
    <col min="10248" max="10248" width="11.125" style="1" customWidth="1"/>
    <col min="10249" max="10249" width="11.625" style="1" customWidth="1"/>
    <col min="10250" max="10251" width="10.375" style="1" customWidth="1"/>
    <col min="10252" max="10252" width="9.75" style="1" customWidth="1"/>
    <col min="10253" max="10253" width="11.75" style="1" customWidth="1"/>
    <col min="10254" max="10254" width="10.5" style="1" customWidth="1"/>
    <col min="10255" max="10496" width="8" style="1"/>
    <col min="10497" max="10497" width="1.875" style="1" customWidth="1"/>
    <col min="10498" max="10498" width="32" style="1" bestFit="1" customWidth="1"/>
    <col min="10499" max="10499" width="12.625" style="1" customWidth="1"/>
    <col min="10500" max="10501" width="12.375" style="1" customWidth="1"/>
    <col min="10502" max="10502" width="13.25" style="1" customWidth="1"/>
    <col min="10503" max="10503" width="11.5" style="1" customWidth="1"/>
    <col min="10504" max="10504" width="11.125" style="1" customWidth="1"/>
    <col min="10505" max="10505" width="11.625" style="1" customWidth="1"/>
    <col min="10506" max="10507" width="10.375" style="1" customWidth="1"/>
    <col min="10508" max="10508" width="9.75" style="1" customWidth="1"/>
    <col min="10509" max="10509" width="11.75" style="1" customWidth="1"/>
    <col min="10510" max="10510" width="10.5" style="1" customWidth="1"/>
    <col min="10511" max="10752" width="8" style="1"/>
    <col min="10753" max="10753" width="1.875" style="1" customWidth="1"/>
    <col min="10754" max="10754" width="32" style="1" bestFit="1" customWidth="1"/>
    <col min="10755" max="10755" width="12.625" style="1" customWidth="1"/>
    <col min="10756" max="10757" width="12.375" style="1" customWidth="1"/>
    <col min="10758" max="10758" width="13.25" style="1" customWidth="1"/>
    <col min="10759" max="10759" width="11.5" style="1" customWidth="1"/>
    <col min="10760" max="10760" width="11.125" style="1" customWidth="1"/>
    <col min="10761" max="10761" width="11.625" style="1" customWidth="1"/>
    <col min="10762" max="10763" width="10.375" style="1" customWidth="1"/>
    <col min="10764" max="10764" width="9.75" style="1" customWidth="1"/>
    <col min="10765" max="10765" width="11.75" style="1" customWidth="1"/>
    <col min="10766" max="10766" width="10.5" style="1" customWidth="1"/>
    <col min="10767" max="11008" width="8" style="1"/>
    <col min="11009" max="11009" width="1.875" style="1" customWidth="1"/>
    <col min="11010" max="11010" width="32" style="1" bestFit="1" customWidth="1"/>
    <col min="11011" max="11011" width="12.625" style="1" customWidth="1"/>
    <col min="11012" max="11013" width="12.375" style="1" customWidth="1"/>
    <col min="11014" max="11014" width="13.25" style="1" customWidth="1"/>
    <col min="11015" max="11015" width="11.5" style="1" customWidth="1"/>
    <col min="11016" max="11016" width="11.125" style="1" customWidth="1"/>
    <col min="11017" max="11017" width="11.625" style="1" customWidth="1"/>
    <col min="11018" max="11019" width="10.375" style="1" customWidth="1"/>
    <col min="11020" max="11020" width="9.75" style="1" customWidth="1"/>
    <col min="11021" max="11021" width="11.75" style="1" customWidth="1"/>
    <col min="11022" max="11022" width="10.5" style="1" customWidth="1"/>
    <col min="11023" max="11264" width="8" style="1"/>
    <col min="11265" max="11265" width="1.875" style="1" customWidth="1"/>
    <col min="11266" max="11266" width="32" style="1" bestFit="1" customWidth="1"/>
    <col min="11267" max="11267" width="12.625" style="1" customWidth="1"/>
    <col min="11268" max="11269" width="12.375" style="1" customWidth="1"/>
    <col min="11270" max="11270" width="13.25" style="1" customWidth="1"/>
    <col min="11271" max="11271" width="11.5" style="1" customWidth="1"/>
    <col min="11272" max="11272" width="11.125" style="1" customWidth="1"/>
    <col min="11273" max="11273" width="11.625" style="1" customWidth="1"/>
    <col min="11274" max="11275" width="10.375" style="1" customWidth="1"/>
    <col min="11276" max="11276" width="9.75" style="1" customWidth="1"/>
    <col min="11277" max="11277" width="11.75" style="1" customWidth="1"/>
    <col min="11278" max="11278" width="10.5" style="1" customWidth="1"/>
    <col min="11279" max="11520" width="8" style="1"/>
    <col min="11521" max="11521" width="1.875" style="1" customWidth="1"/>
    <col min="11522" max="11522" width="32" style="1" bestFit="1" customWidth="1"/>
    <col min="11523" max="11523" width="12.625" style="1" customWidth="1"/>
    <col min="11524" max="11525" width="12.375" style="1" customWidth="1"/>
    <col min="11526" max="11526" width="13.25" style="1" customWidth="1"/>
    <col min="11527" max="11527" width="11.5" style="1" customWidth="1"/>
    <col min="11528" max="11528" width="11.125" style="1" customWidth="1"/>
    <col min="11529" max="11529" width="11.625" style="1" customWidth="1"/>
    <col min="11530" max="11531" width="10.375" style="1" customWidth="1"/>
    <col min="11532" max="11532" width="9.75" style="1" customWidth="1"/>
    <col min="11533" max="11533" width="11.75" style="1" customWidth="1"/>
    <col min="11534" max="11534" width="10.5" style="1" customWidth="1"/>
    <col min="11535" max="11776" width="8" style="1"/>
    <col min="11777" max="11777" width="1.875" style="1" customWidth="1"/>
    <col min="11778" max="11778" width="32" style="1" bestFit="1" customWidth="1"/>
    <col min="11779" max="11779" width="12.625" style="1" customWidth="1"/>
    <col min="11780" max="11781" width="12.375" style="1" customWidth="1"/>
    <col min="11782" max="11782" width="13.25" style="1" customWidth="1"/>
    <col min="11783" max="11783" width="11.5" style="1" customWidth="1"/>
    <col min="11784" max="11784" width="11.125" style="1" customWidth="1"/>
    <col min="11785" max="11785" width="11.625" style="1" customWidth="1"/>
    <col min="11786" max="11787" width="10.375" style="1" customWidth="1"/>
    <col min="11788" max="11788" width="9.75" style="1" customWidth="1"/>
    <col min="11789" max="11789" width="11.75" style="1" customWidth="1"/>
    <col min="11790" max="11790" width="10.5" style="1" customWidth="1"/>
    <col min="11791" max="12032" width="8" style="1"/>
    <col min="12033" max="12033" width="1.875" style="1" customWidth="1"/>
    <col min="12034" max="12034" width="32" style="1" bestFit="1" customWidth="1"/>
    <col min="12035" max="12035" width="12.625" style="1" customWidth="1"/>
    <col min="12036" max="12037" width="12.375" style="1" customWidth="1"/>
    <col min="12038" max="12038" width="13.25" style="1" customWidth="1"/>
    <col min="12039" max="12039" width="11.5" style="1" customWidth="1"/>
    <col min="12040" max="12040" width="11.125" style="1" customWidth="1"/>
    <col min="12041" max="12041" width="11.625" style="1" customWidth="1"/>
    <col min="12042" max="12043" width="10.375" style="1" customWidth="1"/>
    <col min="12044" max="12044" width="9.75" style="1" customWidth="1"/>
    <col min="12045" max="12045" width="11.75" style="1" customWidth="1"/>
    <col min="12046" max="12046" width="10.5" style="1" customWidth="1"/>
    <col min="12047" max="12288" width="8" style="1"/>
    <col min="12289" max="12289" width="1.875" style="1" customWidth="1"/>
    <col min="12290" max="12290" width="32" style="1" bestFit="1" customWidth="1"/>
    <col min="12291" max="12291" width="12.625" style="1" customWidth="1"/>
    <col min="12292" max="12293" width="12.375" style="1" customWidth="1"/>
    <col min="12294" max="12294" width="13.25" style="1" customWidth="1"/>
    <col min="12295" max="12295" width="11.5" style="1" customWidth="1"/>
    <col min="12296" max="12296" width="11.125" style="1" customWidth="1"/>
    <col min="12297" max="12297" width="11.625" style="1" customWidth="1"/>
    <col min="12298" max="12299" width="10.375" style="1" customWidth="1"/>
    <col min="12300" max="12300" width="9.75" style="1" customWidth="1"/>
    <col min="12301" max="12301" width="11.75" style="1" customWidth="1"/>
    <col min="12302" max="12302" width="10.5" style="1" customWidth="1"/>
    <col min="12303" max="12544" width="8" style="1"/>
    <col min="12545" max="12545" width="1.875" style="1" customWidth="1"/>
    <col min="12546" max="12546" width="32" style="1" bestFit="1" customWidth="1"/>
    <col min="12547" max="12547" width="12.625" style="1" customWidth="1"/>
    <col min="12548" max="12549" width="12.375" style="1" customWidth="1"/>
    <col min="12550" max="12550" width="13.25" style="1" customWidth="1"/>
    <col min="12551" max="12551" width="11.5" style="1" customWidth="1"/>
    <col min="12552" max="12552" width="11.125" style="1" customWidth="1"/>
    <col min="12553" max="12553" width="11.625" style="1" customWidth="1"/>
    <col min="12554" max="12555" width="10.375" style="1" customWidth="1"/>
    <col min="12556" max="12556" width="9.75" style="1" customWidth="1"/>
    <col min="12557" max="12557" width="11.75" style="1" customWidth="1"/>
    <col min="12558" max="12558" width="10.5" style="1" customWidth="1"/>
    <col min="12559" max="12800" width="8" style="1"/>
    <col min="12801" max="12801" width="1.875" style="1" customWidth="1"/>
    <col min="12802" max="12802" width="32" style="1" bestFit="1" customWidth="1"/>
    <col min="12803" max="12803" width="12.625" style="1" customWidth="1"/>
    <col min="12804" max="12805" width="12.375" style="1" customWidth="1"/>
    <col min="12806" max="12806" width="13.25" style="1" customWidth="1"/>
    <col min="12807" max="12807" width="11.5" style="1" customWidth="1"/>
    <col min="12808" max="12808" width="11.125" style="1" customWidth="1"/>
    <col min="12809" max="12809" width="11.625" style="1" customWidth="1"/>
    <col min="12810" max="12811" width="10.375" style="1" customWidth="1"/>
    <col min="12812" max="12812" width="9.75" style="1" customWidth="1"/>
    <col min="12813" max="12813" width="11.75" style="1" customWidth="1"/>
    <col min="12814" max="12814" width="10.5" style="1" customWidth="1"/>
    <col min="12815" max="13056" width="8" style="1"/>
    <col min="13057" max="13057" width="1.875" style="1" customWidth="1"/>
    <col min="13058" max="13058" width="32" style="1" bestFit="1" customWidth="1"/>
    <col min="13059" max="13059" width="12.625" style="1" customWidth="1"/>
    <col min="13060" max="13061" width="12.375" style="1" customWidth="1"/>
    <col min="13062" max="13062" width="13.25" style="1" customWidth="1"/>
    <col min="13063" max="13063" width="11.5" style="1" customWidth="1"/>
    <col min="13064" max="13064" width="11.125" style="1" customWidth="1"/>
    <col min="13065" max="13065" width="11.625" style="1" customWidth="1"/>
    <col min="13066" max="13067" width="10.375" style="1" customWidth="1"/>
    <col min="13068" max="13068" width="9.75" style="1" customWidth="1"/>
    <col min="13069" max="13069" width="11.75" style="1" customWidth="1"/>
    <col min="13070" max="13070" width="10.5" style="1" customWidth="1"/>
    <col min="13071" max="13312" width="8" style="1"/>
    <col min="13313" max="13313" width="1.875" style="1" customWidth="1"/>
    <col min="13314" max="13314" width="32" style="1" bestFit="1" customWidth="1"/>
    <col min="13315" max="13315" width="12.625" style="1" customWidth="1"/>
    <col min="13316" max="13317" width="12.375" style="1" customWidth="1"/>
    <col min="13318" max="13318" width="13.25" style="1" customWidth="1"/>
    <col min="13319" max="13319" width="11.5" style="1" customWidth="1"/>
    <col min="13320" max="13320" width="11.125" style="1" customWidth="1"/>
    <col min="13321" max="13321" width="11.625" style="1" customWidth="1"/>
    <col min="13322" max="13323" width="10.375" style="1" customWidth="1"/>
    <col min="13324" max="13324" width="9.75" style="1" customWidth="1"/>
    <col min="13325" max="13325" width="11.75" style="1" customWidth="1"/>
    <col min="13326" max="13326" width="10.5" style="1" customWidth="1"/>
    <col min="13327" max="13568" width="8" style="1"/>
    <col min="13569" max="13569" width="1.875" style="1" customWidth="1"/>
    <col min="13570" max="13570" width="32" style="1" bestFit="1" customWidth="1"/>
    <col min="13571" max="13571" width="12.625" style="1" customWidth="1"/>
    <col min="13572" max="13573" width="12.375" style="1" customWidth="1"/>
    <col min="13574" max="13574" width="13.25" style="1" customWidth="1"/>
    <col min="13575" max="13575" width="11.5" style="1" customWidth="1"/>
    <col min="13576" max="13576" width="11.125" style="1" customWidth="1"/>
    <col min="13577" max="13577" width="11.625" style="1" customWidth="1"/>
    <col min="13578" max="13579" width="10.375" style="1" customWidth="1"/>
    <col min="13580" max="13580" width="9.75" style="1" customWidth="1"/>
    <col min="13581" max="13581" width="11.75" style="1" customWidth="1"/>
    <col min="13582" max="13582" width="10.5" style="1" customWidth="1"/>
    <col min="13583" max="13824" width="8" style="1"/>
    <col min="13825" max="13825" width="1.875" style="1" customWidth="1"/>
    <col min="13826" max="13826" width="32" style="1" bestFit="1" customWidth="1"/>
    <col min="13827" max="13827" width="12.625" style="1" customWidth="1"/>
    <col min="13828" max="13829" width="12.375" style="1" customWidth="1"/>
    <col min="13830" max="13830" width="13.25" style="1" customWidth="1"/>
    <col min="13831" max="13831" width="11.5" style="1" customWidth="1"/>
    <col min="13832" max="13832" width="11.125" style="1" customWidth="1"/>
    <col min="13833" max="13833" width="11.625" style="1" customWidth="1"/>
    <col min="13834" max="13835" width="10.375" style="1" customWidth="1"/>
    <col min="13836" max="13836" width="9.75" style="1" customWidth="1"/>
    <col min="13837" max="13837" width="11.75" style="1" customWidth="1"/>
    <col min="13838" max="13838" width="10.5" style="1" customWidth="1"/>
    <col min="13839" max="14080" width="8" style="1"/>
    <col min="14081" max="14081" width="1.875" style="1" customWidth="1"/>
    <col min="14082" max="14082" width="32" style="1" bestFit="1" customWidth="1"/>
    <col min="14083" max="14083" width="12.625" style="1" customWidth="1"/>
    <col min="14084" max="14085" width="12.375" style="1" customWidth="1"/>
    <col min="14086" max="14086" width="13.25" style="1" customWidth="1"/>
    <col min="14087" max="14087" width="11.5" style="1" customWidth="1"/>
    <col min="14088" max="14088" width="11.125" style="1" customWidth="1"/>
    <col min="14089" max="14089" width="11.625" style="1" customWidth="1"/>
    <col min="14090" max="14091" width="10.375" style="1" customWidth="1"/>
    <col min="14092" max="14092" width="9.75" style="1" customWidth="1"/>
    <col min="14093" max="14093" width="11.75" style="1" customWidth="1"/>
    <col min="14094" max="14094" width="10.5" style="1" customWidth="1"/>
    <col min="14095" max="14336" width="8" style="1"/>
    <col min="14337" max="14337" width="1.875" style="1" customWidth="1"/>
    <col min="14338" max="14338" width="32" style="1" bestFit="1" customWidth="1"/>
    <col min="14339" max="14339" width="12.625" style="1" customWidth="1"/>
    <col min="14340" max="14341" width="12.375" style="1" customWidth="1"/>
    <col min="14342" max="14342" width="13.25" style="1" customWidth="1"/>
    <col min="14343" max="14343" width="11.5" style="1" customWidth="1"/>
    <col min="14344" max="14344" width="11.125" style="1" customWidth="1"/>
    <col min="14345" max="14345" width="11.625" style="1" customWidth="1"/>
    <col min="14346" max="14347" width="10.375" style="1" customWidth="1"/>
    <col min="14348" max="14348" width="9.75" style="1" customWidth="1"/>
    <col min="14349" max="14349" width="11.75" style="1" customWidth="1"/>
    <col min="14350" max="14350" width="10.5" style="1" customWidth="1"/>
    <col min="14351" max="14592" width="8" style="1"/>
    <col min="14593" max="14593" width="1.875" style="1" customWidth="1"/>
    <col min="14594" max="14594" width="32" style="1" bestFit="1" customWidth="1"/>
    <col min="14595" max="14595" width="12.625" style="1" customWidth="1"/>
    <col min="14596" max="14597" width="12.375" style="1" customWidth="1"/>
    <col min="14598" max="14598" width="13.25" style="1" customWidth="1"/>
    <col min="14599" max="14599" width="11.5" style="1" customWidth="1"/>
    <col min="14600" max="14600" width="11.125" style="1" customWidth="1"/>
    <col min="14601" max="14601" width="11.625" style="1" customWidth="1"/>
    <col min="14602" max="14603" width="10.375" style="1" customWidth="1"/>
    <col min="14604" max="14604" width="9.75" style="1" customWidth="1"/>
    <col min="14605" max="14605" width="11.75" style="1" customWidth="1"/>
    <col min="14606" max="14606" width="10.5" style="1" customWidth="1"/>
    <col min="14607" max="14848" width="8" style="1"/>
    <col min="14849" max="14849" width="1.875" style="1" customWidth="1"/>
    <col min="14850" max="14850" width="32" style="1" bestFit="1" customWidth="1"/>
    <col min="14851" max="14851" width="12.625" style="1" customWidth="1"/>
    <col min="14852" max="14853" width="12.375" style="1" customWidth="1"/>
    <col min="14854" max="14854" width="13.25" style="1" customWidth="1"/>
    <col min="14855" max="14855" width="11.5" style="1" customWidth="1"/>
    <col min="14856" max="14856" width="11.125" style="1" customWidth="1"/>
    <col min="14857" max="14857" width="11.625" style="1" customWidth="1"/>
    <col min="14858" max="14859" width="10.375" style="1" customWidth="1"/>
    <col min="14860" max="14860" width="9.75" style="1" customWidth="1"/>
    <col min="14861" max="14861" width="11.75" style="1" customWidth="1"/>
    <col min="14862" max="14862" width="10.5" style="1" customWidth="1"/>
    <col min="14863" max="15104" width="8" style="1"/>
    <col min="15105" max="15105" width="1.875" style="1" customWidth="1"/>
    <col min="15106" max="15106" width="32" style="1" bestFit="1" customWidth="1"/>
    <col min="15107" max="15107" width="12.625" style="1" customWidth="1"/>
    <col min="15108" max="15109" width="12.375" style="1" customWidth="1"/>
    <col min="15110" max="15110" width="13.25" style="1" customWidth="1"/>
    <col min="15111" max="15111" width="11.5" style="1" customWidth="1"/>
    <col min="15112" max="15112" width="11.125" style="1" customWidth="1"/>
    <col min="15113" max="15113" width="11.625" style="1" customWidth="1"/>
    <col min="15114" max="15115" width="10.375" style="1" customWidth="1"/>
    <col min="15116" max="15116" width="9.75" style="1" customWidth="1"/>
    <col min="15117" max="15117" width="11.75" style="1" customWidth="1"/>
    <col min="15118" max="15118" width="10.5" style="1" customWidth="1"/>
    <col min="15119" max="15360" width="8" style="1"/>
    <col min="15361" max="15361" width="1.875" style="1" customWidth="1"/>
    <col min="15362" max="15362" width="32" style="1" bestFit="1" customWidth="1"/>
    <col min="15363" max="15363" width="12.625" style="1" customWidth="1"/>
    <col min="15364" max="15365" width="12.375" style="1" customWidth="1"/>
    <col min="15366" max="15366" width="13.25" style="1" customWidth="1"/>
    <col min="15367" max="15367" width="11.5" style="1" customWidth="1"/>
    <col min="15368" max="15368" width="11.125" style="1" customWidth="1"/>
    <col min="15369" max="15369" width="11.625" style="1" customWidth="1"/>
    <col min="15370" max="15371" width="10.375" style="1" customWidth="1"/>
    <col min="15372" max="15372" width="9.75" style="1" customWidth="1"/>
    <col min="15373" max="15373" width="11.75" style="1" customWidth="1"/>
    <col min="15374" max="15374" width="10.5" style="1" customWidth="1"/>
    <col min="15375" max="15616" width="8" style="1"/>
    <col min="15617" max="15617" width="1.875" style="1" customWidth="1"/>
    <col min="15618" max="15618" width="32" style="1" bestFit="1" customWidth="1"/>
    <col min="15619" max="15619" width="12.625" style="1" customWidth="1"/>
    <col min="15620" max="15621" width="12.375" style="1" customWidth="1"/>
    <col min="15622" max="15622" width="13.25" style="1" customWidth="1"/>
    <col min="15623" max="15623" width="11.5" style="1" customWidth="1"/>
    <col min="15624" max="15624" width="11.125" style="1" customWidth="1"/>
    <col min="15625" max="15625" width="11.625" style="1" customWidth="1"/>
    <col min="15626" max="15627" width="10.375" style="1" customWidth="1"/>
    <col min="15628" max="15628" width="9.75" style="1" customWidth="1"/>
    <col min="15629" max="15629" width="11.75" style="1" customWidth="1"/>
    <col min="15630" max="15630" width="10.5" style="1" customWidth="1"/>
    <col min="15631" max="15872" width="8" style="1"/>
    <col min="15873" max="15873" width="1.875" style="1" customWidth="1"/>
    <col min="15874" max="15874" width="32" style="1" bestFit="1" customWidth="1"/>
    <col min="15875" max="15875" width="12.625" style="1" customWidth="1"/>
    <col min="15876" max="15877" width="12.375" style="1" customWidth="1"/>
    <col min="15878" max="15878" width="13.25" style="1" customWidth="1"/>
    <col min="15879" max="15879" width="11.5" style="1" customWidth="1"/>
    <col min="15880" max="15880" width="11.125" style="1" customWidth="1"/>
    <col min="15881" max="15881" width="11.625" style="1" customWidth="1"/>
    <col min="15882" max="15883" width="10.375" style="1" customWidth="1"/>
    <col min="15884" max="15884" width="9.75" style="1" customWidth="1"/>
    <col min="15885" max="15885" width="11.75" style="1" customWidth="1"/>
    <col min="15886" max="15886" width="10.5" style="1" customWidth="1"/>
    <col min="15887" max="16128" width="8" style="1"/>
    <col min="16129" max="16129" width="1.875" style="1" customWidth="1"/>
    <col min="16130" max="16130" width="32" style="1" bestFit="1" customWidth="1"/>
    <col min="16131" max="16131" width="12.625" style="1" customWidth="1"/>
    <col min="16132" max="16133" width="12.375" style="1" customWidth="1"/>
    <col min="16134" max="16134" width="13.25" style="1" customWidth="1"/>
    <col min="16135" max="16135" width="11.5" style="1" customWidth="1"/>
    <col min="16136" max="16136" width="11.125" style="1" customWidth="1"/>
    <col min="16137" max="16137" width="11.625" style="1" customWidth="1"/>
    <col min="16138" max="16139" width="10.375" style="1" customWidth="1"/>
    <col min="16140" max="16140" width="9.75" style="1" customWidth="1"/>
    <col min="16141" max="16141" width="11.75" style="1" customWidth="1"/>
    <col min="16142" max="16142" width="10.5" style="1" customWidth="1"/>
    <col min="16143" max="16384" width="8" style="1"/>
  </cols>
  <sheetData>
    <row r="1" spans="2:14" ht="15.75">
      <c r="B1" s="58"/>
      <c r="C1" s="58"/>
    </row>
    <row r="2" spans="2:14" ht="15.75">
      <c r="B2" s="50"/>
      <c r="C2" s="50"/>
      <c r="L2" s="59"/>
      <c r="M2" s="59"/>
      <c r="N2" s="59"/>
    </row>
    <row r="3" spans="2:14" s="2" customFormat="1" ht="15.75" customHeight="1">
      <c r="B3" s="60" t="s">
        <v>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s="2" customFormat="1" ht="7.5" customHeight="1" thickBot="1"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2:14" ht="21.75" customHeight="1" thickBot="1">
      <c r="B5" s="63" t="s">
        <v>1</v>
      </c>
      <c r="C5" s="65" t="s">
        <v>2</v>
      </c>
      <c r="D5" s="67" t="s">
        <v>3</v>
      </c>
      <c r="E5" s="69" t="s">
        <v>4</v>
      </c>
      <c r="F5" s="71" t="s">
        <v>5</v>
      </c>
      <c r="G5" s="72"/>
      <c r="H5" s="72"/>
      <c r="I5" s="72"/>
      <c r="J5" s="72"/>
      <c r="K5" s="72"/>
      <c r="L5" s="72"/>
      <c r="M5" s="67" t="s">
        <v>6</v>
      </c>
      <c r="N5" s="56" t="s">
        <v>7</v>
      </c>
    </row>
    <row r="6" spans="2:14" ht="44.25" customHeight="1">
      <c r="B6" s="64"/>
      <c r="C6" s="66"/>
      <c r="D6" s="68"/>
      <c r="E6" s="70"/>
      <c r="F6" s="51" t="s">
        <v>8</v>
      </c>
      <c r="G6" s="51" t="s">
        <v>9</v>
      </c>
      <c r="H6" s="51" t="s">
        <v>10</v>
      </c>
      <c r="I6" s="51" t="s">
        <v>11</v>
      </c>
      <c r="J6" s="51" t="s">
        <v>12</v>
      </c>
      <c r="K6" s="3" t="s">
        <v>13</v>
      </c>
      <c r="L6" s="4" t="s">
        <v>14</v>
      </c>
      <c r="M6" s="68"/>
      <c r="N6" s="57"/>
    </row>
    <row r="7" spans="2:14" ht="15.4" customHeight="1">
      <c r="B7" s="5" t="s">
        <v>15</v>
      </c>
      <c r="C7" s="6">
        <v>224</v>
      </c>
      <c r="D7" s="6">
        <v>1605</v>
      </c>
      <c r="E7" s="6">
        <f>SUM(C7:D7)</f>
        <v>1829</v>
      </c>
      <c r="F7" s="6">
        <v>1244</v>
      </c>
      <c r="G7" s="6">
        <v>139</v>
      </c>
      <c r="H7" s="6">
        <v>12</v>
      </c>
      <c r="I7" s="6">
        <v>206</v>
      </c>
      <c r="J7" s="6">
        <v>5</v>
      </c>
      <c r="K7" s="6">
        <v>0</v>
      </c>
      <c r="L7" s="7">
        <f>SUM(F7:K7)</f>
        <v>1606</v>
      </c>
      <c r="M7" s="6">
        <v>47</v>
      </c>
      <c r="N7" s="8">
        <f>L7+M7</f>
        <v>1653</v>
      </c>
    </row>
    <row r="8" spans="2:14" s="16" customFormat="1" ht="15.4" customHeight="1">
      <c r="B8" s="9" t="s">
        <v>16</v>
      </c>
      <c r="C8" s="10"/>
      <c r="D8" s="10"/>
      <c r="E8" s="11"/>
      <c r="F8" s="12">
        <f>F7/($L7-$K7)</f>
        <v>0.77459526774595266</v>
      </c>
      <c r="G8" s="12">
        <f>G7/($L7-$K7)</f>
        <v>8.6550435865504358E-2</v>
      </c>
      <c r="H8" s="12">
        <f>H7/($L7-$K7)</f>
        <v>7.4719800747198011E-3</v>
      </c>
      <c r="I8" s="12">
        <f>I7/($L7-$K7)</f>
        <v>0.12826899128268993</v>
      </c>
      <c r="J8" s="12">
        <f>J7/($L7-$K7)</f>
        <v>3.1133250311332502E-3</v>
      </c>
      <c r="K8" s="12"/>
      <c r="L8" s="13"/>
      <c r="M8" s="14"/>
      <c r="N8" s="15"/>
    </row>
    <row r="9" spans="2:14" ht="15.4" customHeight="1">
      <c r="B9" s="5" t="s">
        <v>17</v>
      </c>
      <c r="C9" s="6">
        <v>109</v>
      </c>
      <c r="D9" s="6">
        <v>1157</v>
      </c>
      <c r="E9" s="6">
        <f>SUM(C9:D9)</f>
        <v>1266</v>
      </c>
      <c r="F9" s="6">
        <v>1085</v>
      </c>
      <c r="G9" s="6">
        <v>16</v>
      </c>
      <c r="H9" s="6">
        <v>21</v>
      </c>
      <c r="I9" s="6">
        <v>30</v>
      </c>
      <c r="J9" s="6">
        <v>0</v>
      </c>
      <c r="K9" s="6">
        <v>0</v>
      </c>
      <c r="L9" s="7">
        <f>SUM(F9:K9)</f>
        <v>1152</v>
      </c>
      <c r="M9" s="6">
        <v>22</v>
      </c>
      <c r="N9" s="8">
        <f>L9+M9</f>
        <v>1174</v>
      </c>
    </row>
    <row r="10" spans="2:14" s="16" customFormat="1" ht="15.4" customHeight="1">
      <c r="B10" s="9" t="s">
        <v>16</v>
      </c>
      <c r="C10" s="10"/>
      <c r="D10" s="10"/>
      <c r="E10" s="11"/>
      <c r="F10" s="12">
        <f>F9/($L9-$K9)</f>
        <v>0.94184027777777779</v>
      </c>
      <c r="G10" s="12">
        <f t="shared" ref="G10:J10" si="0">G9/($L9-$K9)</f>
        <v>1.3888888888888888E-2</v>
      </c>
      <c r="H10" s="12">
        <f t="shared" si="0"/>
        <v>1.8229166666666668E-2</v>
      </c>
      <c r="I10" s="12">
        <f t="shared" si="0"/>
        <v>2.6041666666666668E-2</v>
      </c>
      <c r="J10" s="12">
        <f t="shared" si="0"/>
        <v>0</v>
      </c>
      <c r="K10" s="12"/>
      <c r="L10" s="13"/>
      <c r="M10" s="14"/>
      <c r="N10" s="15"/>
    </row>
    <row r="11" spans="2:14" ht="15.4" customHeight="1">
      <c r="B11" s="5" t="s">
        <v>18</v>
      </c>
      <c r="C11" s="6">
        <v>22</v>
      </c>
      <c r="D11" s="6">
        <v>405</v>
      </c>
      <c r="E11" s="6">
        <f>SUM(C11:D11)</f>
        <v>427</v>
      </c>
      <c r="F11" s="6">
        <v>348</v>
      </c>
      <c r="G11" s="6">
        <v>9</v>
      </c>
      <c r="H11" s="6">
        <v>4</v>
      </c>
      <c r="I11" s="6">
        <v>14</v>
      </c>
      <c r="J11" s="6">
        <v>1</v>
      </c>
      <c r="K11" s="6">
        <v>0</v>
      </c>
      <c r="L11" s="7">
        <f>SUM(F11:K11)</f>
        <v>376</v>
      </c>
      <c r="M11" s="6">
        <v>10</v>
      </c>
      <c r="N11" s="8">
        <f>L11+M11</f>
        <v>386</v>
      </c>
    </row>
    <row r="12" spans="2:14" s="16" customFormat="1" ht="15.4" customHeight="1">
      <c r="B12" s="9" t="s">
        <v>16</v>
      </c>
      <c r="C12" s="10"/>
      <c r="D12" s="10"/>
      <c r="E12" s="11"/>
      <c r="F12" s="12">
        <f>F11/($L11-$K11)</f>
        <v>0.92553191489361697</v>
      </c>
      <c r="G12" s="12">
        <f t="shared" ref="G12:J12" si="1">G11/($L11-$K11)</f>
        <v>2.3936170212765957E-2</v>
      </c>
      <c r="H12" s="12">
        <f t="shared" si="1"/>
        <v>1.0638297872340425E-2</v>
      </c>
      <c r="I12" s="12">
        <f t="shared" si="1"/>
        <v>3.7234042553191488E-2</v>
      </c>
      <c r="J12" s="12">
        <f t="shared" si="1"/>
        <v>2.6595744680851063E-3</v>
      </c>
      <c r="K12" s="12"/>
      <c r="L12" s="13"/>
      <c r="M12" s="14"/>
      <c r="N12" s="15"/>
    </row>
    <row r="13" spans="2:14" s="16" customFormat="1" ht="15.4" customHeight="1">
      <c r="B13" s="5" t="s">
        <v>19</v>
      </c>
      <c r="C13" s="6">
        <v>90</v>
      </c>
      <c r="D13" s="6">
        <v>395</v>
      </c>
      <c r="E13" s="6">
        <f>SUM(C13:D13)</f>
        <v>485</v>
      </c>
      <c r="F13" s="6">
        <v>401</v>
      </c>
      <c r="G13" s="6">
        <v>10</v>
      </c>
      <c r="H13" s="6">
        <v>7</v>
      </c>
      <c r="I13" s="6">
        <v>12</v>
      </c>
      <c r="J13" s="6">
        <v>0</v>
      </c>
      <c r="K13" s="6">
        <v>0</v>
      </c>
      <c r="L13" s="7">
        <f>SUM(F13:K13)</f>
        <v>430</v>
      </c>
      <c r="M13" s="6">
        <v>11</v>
      </c>
      <c r="N13" s="8">
        <f>L13+M13</f>
        <v>441</v>
      </c>
    </row>
    <row r="14" spans="2:14" s="16" customFormat="1" ht="15.4" customHeight="1">
      <c r="B14" s="9" t="s">
        <v>16</v>
      </c>
      <c r="C14" s="10"/>
      <c r="D14" s="10"/>
      <c r="E14" s="11"/>
      <c r="F14" s="12">
        <f>F13/($L13-$K13)</f>
        <v>0.93255813953488376</v>
      </c>
      <c r="G14" s="12">
        <f t="shared" ref="G14:J14" si="2">G13/($L13-$K13)</f>
        <v>2.3255813953488372E-2</v>
      </c>
      <c r="H14" s="12">
        <f t="shared" si="2"/>
        <v>1.627906976744186E-2</v>
      </c>
      <c r="I14" s="12">
        <f t="shared" si="2"/>
        <v>2.7906976744186046E-2</v>
      </c>
      <c r="J14" s="12">
        <f t="shared" si="2"/>
        <v>0</v>
      </c>
      <c r="K14" s="12"/>
      <c r="L14" s="13"/>
      <c r="M14" s="14"/>
      <c r="N14" s="15"/>
    </row>
    <row r="15" spans="2:14" ht="15.4" customHeight="1">
      <c r="B15" s="5" t="s">
        <v>20</v>
      </c>
      <c r="C15" s="6">
        <v>13</v>
      </c>
      <c r="D15" s="6">
        <v>218</v>
      </c>
      <c r="E15" s="6">
        <f>SUM(C15:D15)</f>
        <v>231</v>
      </c>
      <c r="F15" s="6">
        <v>215</v>
      </c>
      <c r="G15" s="6">
        <v>1</v>
      </c>
      <c r="H15" s="6">
        <v>1</v>
      </c>
      <c r="I15" s="6">
        <v>0</v>
      </c>
      <c r="J15" s="6">
        <v>0</v>
      </c>
      <c r="K15" s="6">
        <v>0</v>
      </c>
      <c r="L15" s="7">
        <f>SUM(F15:K15)</f>
        <v>217</v>
      </c>
      <c r="M15" s="6">
        <v>5</v>
      </c>
      <c r="N15" s="8">
        <f>L15+M15</f>
        <v>222</v>
      </c>
    </row>
    <row r="16" spans="2:14" s="16" customFormat="1" ht="15.4" customHeight="1">
      <c r="B16" s="9" t="s">
        <v>16</v>
      </c>
      <c r="C16" s="10"/>
      <c r="D16" s="10"/>
      <c r="E16" s="11"/>
      <c r="F16" s="12">
        <f>F15/($L15-$K15)</f>
        <v>0.99078341013824889</v>
      </c>
      <c r="G16" s="12">
        <f t="shared" ref="G16:J16" si="3">G15/($L15-$K15)</f>
        <v>4.608294930875576E-3</v>
      </c>
      <c r="H16" s="12">
        <f t="shared" si="3"/>
        <v>4.608294930875576E-3</v>
      </c>
      <c r="I16" s="12">
        <f t="shared" si="3"/>
        <v>0</v>
      </c>
      <c r="J16" s="12">
        <f t="shared" si="3"/>
        <v>0</v>
      </c>
      <c r="K16" s="12"/>
      <c r="L16" s="13"/>
      <c r="M16" s="14"/>
      <c r="N16" s="15"/>
    </row>
    <row r="17" spans="2:15" ht="15.4" customHeight="1">
      <c r="B17" s="5" t="s">
        <v>21</v>
      </c>
      <c r="C17" s="6">
        <v>51</v>
      </c>
      <c r="D17" s="6">
        <v>827</v>
      </c>
      <c r="E17" s="6">
        <f>SUM(C17:D17)</f>
        <v>878</v>
      </c>
      <c r="F17" s="6">
        <v>740</v>
      </c>
      <c r="G17" s="6">
        <v>14</v>
      </c>
      <c r="H17" s="6">
        <v>4</v>
      </c>
      <c r="I17" s="6">
        <v>27</v>
      </c>
      <c r="J17" s="6">
        <v>0</v>
      </c>
      <c r="K17" s="6">
        <v>0</v>
      </c>
      <c r="L17" s="7">
        <f>SUM(F17:K17)</f>
        <v>785</v>
      </c>
      <c r="M17" s="6">
        <v>13</v>
      </c>
      <c r="N17" s="8">
        <f>L17+M17</f>
        <v>798</v>
      </c>
    </row>
    <row r="18" spans="2:15" s="16" customFormat="1" ht="15.4" customHeight="1">
      <c r="B18" s="9" t="s">
        <v>16</v>
      </c>
      <c r="C18" s="10"/>
      <c r="D18" s="10"/>
      <c r="E18" s="11"/>
      <c r="F18" s="12">
        <f>F17/($L17-$K17)</f>
        <v>0.9426751592356688</v>
      </c>
      <c r="G18" s="12">
        <f t="shared" ref="G18:J18" si="4">G17/($L17-$K17)</f>
        <v>1.7834394904458598E-2</v>
      </c>
      <c r="H18" s="12">
        <f t="shared" si="4"/>
        <v>5.0955414012738851E-3</v>
      </c>
      <c r="I18" s="12">
        <f t="shared" si="4"/>
        <v>3.4394904458598725E-2</v>
      </c>
      <c r="J18" s="12">
        <f t="shared" si="4"/>
        <v>0</v>
      </c>
      <c r="K18" s="12"/>
      <c r="L18" s="13"/>
      <c r="M18" s="14"/>
      <c r="N18" s="15"/>
    </row>
    <row r="19" spans="2:15" s="16" customFormat="1" ht="15.4" customHeight="1">
      <c r="B19" s="17" t="s">
        <v>22</v>
      </c>
      <c r="C19" s="18">
        <v>151</v>
      </c>
      <c r="D19" s="18">
        <v>891</v>
      </c>
      <c r="E19" s="6">
        <f>SUM(C19:D19)</f>
        <v>1042</v>
      </c>
      <c r="F19" s="18">
        <v>826</v>
      </c>
      <c r="G19" s="18">
        <v>16</v>
      </c>
      <c r="H19" s="18">
        <v>22</v>
      </c>
      <c r="I19" s="18">
        <v>15</v>
      </c>
      <c r="J19" s="18">
        <v>2</v>
      </c>
      <c r="K19" s="18">
        <v>0</v>
      </c>
      <c r="L19" s="7">
        <f>SUM(F19:K19)</f>
        <v>881</v>
      </c>
      <c r="M19" s="18">
        <v>53</v>
      </c>
      <c r="N19" s="8">
        <f>L19+M19</f>
        <v>934</v>
      </c>
    </row>
    <row r="20" spans="2:15" s="16" customFormat="1" ht="15.4" customHeight="1">
      <c r="B20" s="9" t="s">
        <v>16</v>
      </c>
      <c r="C20" s="10"/>
      <c r="D20" s="10"/>
      <c r="E20" s="11"/>
      <c r="F20" s="12">
        <f>F19/($L19-$K19)</f>
        <v>0.93757094211123726</v>
      </c>
      <c r="G20" s="12">
        <f t="shared" ref="G20:J20" si="5">G19/($L19-$K19)</f>
        <v>1.8161180476730987E-2</v>
      </c>
      <c r="H20" s="12">
        <f t="shared" si="5"/>
        <v>2.4971623155505107E-2</v>
      </c>
      <c r="I20" s="12">
        <f t="shared" si="5"/>
        <v>1.70261066969353E-2</v>
      </c>
      <c r="J20" s="12">
        <f t="shared" si="5"/>
        <v>2.2701475595913734E-3</v>
      </c>
      <c r="K20" s="12"/>
      <c r="L20" s="13"/>
      <c r="M20" s="14"/>
      <c r="N20" s="15"/>
    </row>
    <row r="21" spans="2:15" ht="16.7" customHeight="1">
      <c r="B21" s="19" t="s">
        <v>23</v>
      </c>
      <c r="C21" s="20">
        <f>SUM(C7:C20)</f>
        <v>660</v>
      </c>
      <c r="D21" s="20">
        <f>SUM(D7:D20)</f>
        <v>5498</v>
      </c>
      <c r="E21" s="20">
        <f>SUM(E7:E20)</f>
        <v>6158</v>
      </c>
      <c r="F21" s="20">
        <f>F7+F9+F11+F13+F15+F17+F19</f>
        <v>4859</v>
      </c>
      <c r="G21" s="20">
        <f t="shared" ref="G21:L21" si="6">G7+G9+G11+G13+G15+G17+G19</f>
        <v>205</v>
      </c>
      <c r="H21" s="20">
        <f t="shared" si="6"/>
        <v>71</v>
      </c>
      <c r="I21" s="20">
        <f t="shared" si="6"/>
        <v>304</v>
      </c>
      <c r="J21" s="20">
        <f t="shared" si="6"/>
        <v>8</v>
      </c>
      <c r="K21" s="20">
        <f>K7+K9+K11+K13+K15+K17+K19</f>
        <v>0</v>
      </c>
      <c r="L21" s="20">
        <f t="shared" si="6"/>
        <v>5447</v>
      </c>
      <c r="M21" s="20">
        <f>M7+M9+M11+M13+M15+M17+M19</f>
        <v>161</v>
      </c>
      <c r="N21" s="21">
        <f t="shared" ref="N21" si="7">N7+N9+N11+N13+N15+N17+N19</f>
        <v>5608</v>
      </c>
    </row>
    <row r="22" spans="2:15" ht="20.25" customHeight="1">
      <c r="B22" s="22" t="s">
        <v>16</v>
      </c>
      <c r="C22" s="23"/>
      <c r="D22" s="24"/>
      <c r="E22" s="25"/>
      <c r="F22" s="12">
        <f>F21/($L21-$K21)</f>
        <v>0.89205067009362948</v>
      </c>
      <c r="G22" s="12">
        <f t="shared" ref="G22:J22" si="8">G21/($L21-$K21)</f>
        <v>3.7635395630622362E-2</v>
      </c>
      <c r="H22" s="12">
        <f t="shared" si="8"/>
        <v>1.3034697998898476E-2</v>
      </c>
      <c r="I22" s="12">
        <f t="shared" si="8"/>
        <v>5.5810537910776573E-2</v>
      </c>
      <c r="J22" s="12">
        <f t="shared" si="8"/>
        <v>1.4686983660730677E-3</v>
      </c>
      <c r="K22" s="26"/>
      <c r="L22" s="27"/>
      <c r="M22" s="28"/>
      <c r="N22" s="29"/>
    </row>
    <row r="23" spans="2:15" ht="16.7" customHeight="1">
      <c r="B23" s="19" t="s">
        <v>24</v>
      </c>
      <c r="C23" s="20">
        <f>31+2</f>
        <v>33</v>
      </c>
      <c r="D23" s="20">
        <f>177+4</f>
        <v>181</v>
      </c>
      <c r="E23" s="20">
        <f>SUM(C23:D23)</f>
        <v>214</v>
      </c>
      <c r="F23" s="20">
        <f>159+2</f>
        <v>161</v>
      </c>
      <c r="G23" s="20">
        <v>6</v>
      </c>
      <c r="H23" s="20">
        <f>5+2</f>
        <v>7</v>
      </c>
      <c r="I23" s="20">
        <v>15</v>
      </c>
      <c r="J23" s="20">
        <v>0</v>
      </c>
      <c r="K23" s="20">
        <v>1</v>
      </c>
      <c r="L23" s="20">
        <f>SUM(F23:K23)</f>
        <v>190</v>
      </c>
      <c r="M23" s="20">
        <f>4+1</f>
        <v>5</v>
      </c>
      <c r="N23" s="21">
        <f>SUM(L23:M23)</f>
        <v>195</v>
      </c>
    </row>
    <row r="24" spans="2:15" ht="20.25" customHeight="1">
      <c r="B24" s="22" t="s">
        <v>16</v>
      </c>
      <c r="C24" s="23"/>
      <c r="D24" s="24"/>
      <c r="E24" s="25"/>
      <c r="F24" s="12">
        <f>F23/($L23-$K23)</f>
        <v>0.85185185185185186</v>
      </c>
      <c r="G24" s="12">
        <f t="shared" ref="G24:J24" si="9">G23/($L23-$K23)</f>
        <v>3.1746031746031744E-2</v>
      </c>
      <c r="H24" s="12">
        <f t="shared" si="9"/>
        <v>3.7037037037037035E-2</v>
      </c>
      <c r="I24" s="12">
        <f t="shared" si="9"/>
        <v>7.9365079365079361E-2</v>
      </c>
      <c r="J24" s="12">
        <f t="shared" si="9"/>
        <v>0</v>
      </c>
      <c r="K24" s="26"/>
      <c r="L24" s="27"/>
      <c r="M24" s="28"/>
      <c r="N24" s="29"/>
    </row>
    <row r="25" spans="2:15">
      <c r="B25" s="30" t="s">
        <v>25</v>
      </c>
      <c r="C25" s="31">
        <f>C21+C23</f>
        <v>693</v>
      </c>
      <c r="D25" s="31">
        <f>D21+D23</f>
        <v>5679</v>
      </c>
      <c r="E25" s="31">
        <f t="shared" ref="E25" si="10">SUM(E21+E23)</f>
        <v>6372</v>
      </c>
      <c r="F25" s="31">
        <f>F21+F23</f>
        <v>5020</v>
      </c>
      <c r="G25" s="31">
        <f t="shared" ref="G25:K25" si="11">G21+G23</f>
        <v>211</v>
      </c>
      <c r="H25" s="31">
        <f t="shared" si="11"/>
        <v>78</v>
      </c>
      <c r="I25" s="31">
        <f t="shared" si="11"/>
        <v>319</v>
      </c>
      <c r="J25" s="31">
        <f t="shared" si="11"/>
        <v>8</v>
      </c>
      <c r="K25" s="31">
        <f t="shared" si="11"/>
        <v>1</v>
      </c>
      <c r="L25" s="31">
        <f t="shared" ref="L25" si="12">SUM(L21+L23)</f>
        <v>5637</v>
      </c>
      <c r="M25" s="31">
        <f>M21+M23</f>
        <v>166</v>
      </c>
      <c r="N25" s="52">
        <f t="shared" ref="N25" si="13">SUM(N21+N23)</f>
        <v>5803</v>
      </c>
    </row>
    <row r="26" spans="2:15" ht="20.25" customHeight="1" thickBot="1">
      <c r="B26" s="43" t="s">
        <v>16</v>
      </c>
      <c r="C26" s="44"/>
      <c r="D26" s="45"/>
      <c r="E26" s="46"/>
      <c r="F26" s="53">
        <f>F25/($L25-$K25)</f>
        <v>0.89070262597586947</v>
      </c>
      <c r="G26" s="53">
        <f t="shared" ref="G26:J26" si="14">G25/($L25-$K25)</f>
        <v>3.7437899219304474E-2</v>
      </c>
      <c r="H26" s="53">
        <f t="shared" si="14"/>
        <v>1.3839602555003548E-2</v>
      </c>
      <c r="I26" s="53">
        <f t="shared" si="14"/>
        <v>5.6600425833924772E-2</v>
      </c>
      <c r="J26" s="53">
        <f t="shared" si="14"/>
        <v>1.4194464158977999E-3</v>
      </c>
      <c r="K26" s="54"/>
      <c r="L26" s="47"/>
      <c r="M26" s="48"/>
      <c r="N26" s="49"/>
    </row>
    <row r="27" spans="2:15" ht="7.9" customHeight="1"/>
    <row r="28" spans="2:15" ht="15.4" customHeight="1">
      <c r="B28" s="55" t="s">
        <v>26</v>
      </c>
      <c r="C28" s="33"/>
      <c r="D28" s="33"/>
      <c r="E28" s="33"/>
      <c r="F28" s="33"/>
      <c r="G28" s="33"/>
      <c r="H28" s="33"/>
      <c r="I28" s="34"/>
      <c r="J28" s="33"/>
      <c r="O28" s="35"/>
    </row>
    <row r="29" spans="2:15" s="16" customFormat="1" ht="15.4" customHeight="1">
      <c r="B29" s="32"/>
      <c r="C29" s="33"/>
      <c r="D29" s="33"/>
      <c r="E29" s="33"/>
      <c r="F29" s="33"/>
      <c r="G29" s="33"/>
      <c r="H29" s="33"/>
      <c r="I29" s="34"/>
      <c r="J29" s="33"/>
      <c r="K29" s="1"/>
      <c r="L29" s="1"/>
      <c r="M29" s="1"/>
      <c r="N29" s="1"/>
      <c r="O29" s="36"/>
    </row>
    <row r="30" spans="2:15" ht="15.4" customHeight="1">
      <c r="O30" s="35"/>
    </row>
    <row r="31" spans="2:15" s="16" customFormat="1" ht="15.4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6"/>
    </row>
    <row r="32" spans="2:15" ht="15.4" customHeight="1">
      <c r="O32" s="35"/>
    </row>
    <row r="33" spans="2:18" s="16" customFormat="1" ht="15.4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6"/>
    </row>
    <row r="34" spans="2:18" s="16" customFormat="1" ht="15.4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6"/>
    </row>
    <row r="35" spans="2:18" s="16" customFormat="1" ht="15.4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6"/>
    </row>
    <row r="36" spans="2:18" ht="15.4" customHeight="1">
      <c r="O36" s="35"/>
    </row>
    <row r="37" spans="2:18" s="16" customFormat="1" ht="15.4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36"/>
    </row>
    <row r="38" spans="2:18" ht="15.4" customHeight="1">
      <c r="O38" s="35"/>
    </row>
    <row r="39" spans="2:18" s="16" customFormat="1" ht="15.4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6"/>
    </row>
    <row r="40" spans="2:18" ht="15.4" customHeight="1">
      <c r="O40" s="35"/>
    </row>
    <row r="41" spans="2:18" s="16" customFormat="1" ht="15.4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6"/>
    </row>
    <row r="42" spans="2:18" s="38" customFormat="1" ht="15.4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37"/>
    </row>
    <row r="43" spans="2:18" s="39" customFormat="1" ht="19.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8" ht="16.7" customHeight="1"/>
    <row r="45" spans="2:18" s="39" customFormat="1" ht="19.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8" s="39" customForma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8" s="39" customFormat="1" ht="19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8" ht="18" customHeight="1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R48" s="41"/>
    </row>
    <row r="49" spans="16:18" ht="15.4" customHeight="1"/>
    <row r="50" spans="16:18" ht="15.4" customHeight="1">
      <c r="P50" s="42"/>
      <c r="R50" s="41"/>
    </row>
    <row r="51" spans="16:18" ht="15.4" customHeight="1"/>
    <row r="52" spans="16:18" ht="15.4" customHeight="1"/>
    <row r="53" spans="16:18" ht="15.4" customHeight="1">
      <c r="P53" s="42"/>
      <c r="R53" s="41"/>
    </row>
    <row r="54" spans="16:18" ht="15.4" customHeight="1">
      <c r="P54" s="42"/>
      <c r="R54" s="41"/>
    </row>
    <row r="55" spans="16:18" ht="15.4" customHeight="1">
      <c r="P55" s="42"/>
      <c r="R55" s="41"/>
    </row>
    <row r="56" spans="16:18" ht="15.4" customHeight="1"/>
    <row r="57" spans="16:18" ht="15.4" customHeight="1"/>
    <row r="59" spans="16:18" ht="15.4" customHeight="1">
      <c r="P59" s="42"/>
    </row>
    <row r="60" spans="16:18" ht="15.4" customHeight="1">
      <c r="P60" s="42"/>
    </row>
    <row r="61" spans="16:18" ht="15.4" customHeight="1">
      <c r="P61" s="42"/>
    </row>
    <row r="62" spans="16:18" ht="15.4" customHeight="1">
      <c r="P62" s="42"/>
    </row>
    <row r="63" spans="16:18" ht="15.4" customHeight="1">
      <c r="P63" s="42"/>
    </row>
    <row r="64" spans="16:18" ht="15.4" customHeight="1">
      <c r="P64" s="42"/>
    </row>
    <row r="65" spans="2:16" ht="15.4" customHeight="1">
      <c r="P65" s="42"/>
    </row>
    <row r="66" spans="2:16" ht="15.4" customHeight="1">
      <c r="P66" s="42"/>
    </row>
    <row r="67" spans="2:16" ht="15.4" customHeight="1">
      <c r="P67" s="42"/>
    </row>
    <row r="68" spans="2:16" ht="15.4" customHeight="1">
      <c r="P68" s="42"/>
    </row>
    <row r="69" spans="2:16" ht="15.4" customHeight="1"/>
    <row r="70" spans="2:16" ht="18.75" customHeight="1"/>
    <row r="71" spans="2:16" ht="18.75" customHeight="1"/>
    <row r="72" spans="2:16" ht="18.75" customHeight="1"/>
    <row r="73" spans="2:16" ht="18.75" customHeight="1"/>
    <row r="74" spans="2:16" ht="18.75" customHeight="1"/>
    <row r="75" spans="2:16" ht="18.75" customHeight="1"/>
    <row r="76" spans="2:16" ht="18.75" customHeight="1"/>
    <row r="77" spans="2:16" ht="18.75" customHeight="1"/>
    <row r="80" spans="2:16" s="40" customFormat="1" ht="15.7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</sheetData>
  <mergeCells count="11">
    <mergeCell ref="N5:N6"/>
    <mergeCell ref="B1:C1"/>
    <mergeCell ref="L2:N2"/>
    <mergeCell ref="B3:N3"/>
    <mergeCell ref="B4:N4"/>
    <mergeCell ref="B5:B6"/>
    <mergeCell ref="C5:C6"/>
    <mergeCell ref="D5:D6"/>
    <mergeCell ref="E5:E6"/>
    <mergeCell ref="F5:L5"/>
    <mergeCell ref="M5:M6"/>
  </mergeCells>
  <printOptions horizontalCentered="1"/>
  <pageMargins left="0" right="0" top="0.59055118110236227" bottom="0.51181102362204722" header="0.43307086614173229" footer="0.31496062992125984"/>
  <pageSetup paperSize="9" scale="53" orientation="landscape" horizontalDpi="4294967295" verticalDpi="4294967295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E4EA45-3ADC-42C4-88A1-3120D77C0FFC}"/>
</file>

<file path=customXml/itemProps2.xml><?xml version="1.0" encoding="utf-8"?>
<ds:datastoreItem xmlns:ds="http://schemas.openxmlformats.org/officeDocument/2006/customXml" ds:itemID="{F5EDC673-A74D-443B-97C6-DD77DB7D194A}"/>
</file>

<file path=customXml/itemProps3.xml><?xml version="1.0" encoding="utf-8"?>
<ds:datastoreItem xmlns:ds="http://schemas.openxmlformats.org/officeDocument/2006/customXml" ds:itemID="{BEB8822B-2EFF-4265-BAEF-CCD9B422E1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2021-12-14T12:41:11Z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